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6540" windowHeight="2160" tabRatio="599"/>
  </bookViews>
  <sheets>
    <sheet name="DISTRIBUCION" sheetId="6" r:id="rId1"/>
    <sheet name="ejemplo" sheetId="9" r:id="rId2"/>
    <sheet name="NECESIDAD DOCENTE" sheetId="8" r:id="rId3"/>
    <sheet name="PLAN DE ESTUDIOS" sheetId="5" r:id="rId4"/>
    <sheet name="IHS-05" sheetId="7" r:id="rId5"/>
  </sheets>
  <definedNames>
    <definedName name="_xlnm.Print_Area" localSheetId="0">DISTRIBUCION!$A:$AC</definedName>
  </definedNames>
  <calcPr calcId="162913"/>
</workbook>
</file>

<file path=xl/calcChain.xml><?xml version="1.0" encoding="utf-8"?>
<calcChain xmlns="http://schemas.openxmlformats.org/spreadsheetml/2006/main">
  <c r="V59" i="6" l="1"/>
  <c r="R59" i="6"/>
  <c r="N59" i="6"/>
  <c r="I59" i="6"/>
  <c r="V58" i="6"/>
  <c r="R58" i="6"/>
  <c r="N58" i="6"/>
  <c r="I58" i="6"/>
  <c r="W58" i="6" s="1"/>
  <c r="V15" i="6" l="1"/>
  <c r="V14" i="6"/>
  <c r="R15" i="6"/>
  <c r="R14" i="6"/>
  <c r="N15" i="6"/>
  <c r="N14" i="6"/>
  <c r="I15" i="6"/>
  <c r="I14" i="6"/>
  <c r="W14" i="6" l="1"/>
  <c r="L66" i="9" l="1"/>
  <c r="K66" i="9"/>
  <c r="J66" i="9"/>
  <c r="I66" i="9"/>
  <c r="H66" i="9"/>
  <c r="G66" i="9"/>
  <c r="F66" i="9"/>
  <c r="E66" i="9"/>
  <c r="L65" i="9"/>
  <c r="K65" i="9"/>
  <c r="J65" i="9"/>
  <c r="I65" i="9"/>
  <c r="H65" i="9"/>
  <c r="G65" i="9"/>
  <c r="F65" i="9"/>
  <c r="E65" i="9"/>
  <c r="L64" i="9"/>
  <c r="K64" i="9"/>
  <c r="J64" i="9"/>
  <c r="I64" i="9"/>
  <c r="H64" i="9"/>
  <c r="G64" i="9"/>
  <c r="F64" i="9"/>
  <c r="E64" i="9"/>
  <c r="L63" i="9"/>
  <c r="K63" i="9"/>
  <c r="J63" i="9"/>
  <c r="I63" i="9"/>
  <c r="H63" i="9"/>
  <c r="G63" i="9"/>
  <c r="F63" i="9"/>
  <c r="E63" i="9"/>
  <c r="L62" i="9"/>
  <c r="K62" i="9"/>
  <c r="J62" i="9"/>
  <c r="I62" i="9"/>
  <c r="H62" i="9"/>
  <c r="G62" i="9"/>
  <c r="F62" i="9"/>
  <c r="E62" i="9"/>
  <c r="L61" i="9"/>
  <c r="K61" i="9"/>
  <c r="J61" i="9"/>
  <c r="I61" i="9"/>
  <c r="H61" i="9"/>
  <c r="G61" i="9"/>
  <c r="F61" i="9"/>
  <c r="E61" i="9"/>
  <c r="L60" i="9"/>
  <c r="K60" i="9"/>
  <c r="J60" i="9"/>
  <c r="I60" i="9"/>
  <c r="H60" i="9"/>
  <c r="G60" i="9"/>
  <c r="F60" i="9"/>
  <c r="E60" i="9"/>
  <c r="L59" i="9"/>
  <c r="K59" i="9"/>
  <c r="J59" i="9"/>
  <c r="I59" i="9"/>
  <c r="H59" i="9"/>
  <c r="G59" i="9"/>
  <c r="F59" i="9"/>
  <c r="E59" i="9"/>
  <c r="L58" i="9"/>
  <c r="K58" i="9"/>
  <c r="J58" i="9"/>
  <c r="I58" i="9"/>
  <c r="H58" i="9"/>
  <c r="G58" i="9"/>
  <c r="F58" i="9"/>
  <c r="E58" i="9"/>
  <c r="L57" i="9"/>
  <c r="K57" i="9"/>
  <c r="J57" i="9"/>
  <c r="I57" i="9"/>
  <c r="H57" i="9"/>
  <c r="G57" i="9"/>
  <c r="F57" i="9"/>
  <c r="E57" i="9"/>
  <c r="L56" i="9"/>
  <c r="K56" i="9"/>
  <c r="J56" i="9"/>
  <c r="I56" i="9"/>
  <c r="H56" i="9"/>
  <c r="G56" i="9"/>
  <c r="F56" i="9"/>
  <c r="E56" i="9"/>
  <c r="L55" i="9"/>
  <c r="K55" i="9"/>
  <c r="J55" i="9"/>
  <c r="I55" i="9"/>
  <c r="H55" i="9"/>
  <c r="G55" i="9"/>
  <c r="F55" i="9"/>
  <c r="E55" i="9"/>
  <c r="L54" i="9"/>
  <c r="K54" i="9"/>
  <c r="J54" i="9"/>
  <c r="I54" i="9"/>
  <c r="H54" i="9"/>
  <c r="G54" i="9"/>
  <c r="F54" i="9"/>
  <c r="E54" i="9"/>
  <c r="L53" i="9"/>
  <c r="K53" i="9"/>
  <c r="J53" i="9"/>
  <c r="I53" i="9"/>
  <c r="H53" i="9"/>
  <c r="G53" i="9"/>
  <c r="F53" i="9"/>
  <c r="E53" i="9"/>
  <c r="L52" i="9"/>
  <c r="K52" i="9"/>
  <c r="J52" i="9"/>
  <c r="I52" i="9"/>
  <c r="H52" i="9"/>
  <c r="G52" i="9"/>
  <c r="F52" i="9"/>
  <c r="E52" i="9"/>
  <c r="L51" i="9"/>
  <c r="K51" i="9"/>
  <c r="J51" i="9"/>
  <c r="I51" i="9"/>
  <c r="H51" i="9"/>
  <c r="G51" i="9"/>
  <c r="F51" i="9"/>
  <c r="E51" i="9"/>
  <c r="L50" i="9"/>
  <c r="K50" i="9"/>
  <c r="J50" i="9"/>
  <c r="I50" i="9"/>
  <c r="H50" i="9"/>
  <c r="G50" i="9"/>
  <c r="F50" i="9"/>
  <c r="E50" i="9"/>
  <c r="L49" i="9"/>
  <c r="K49" i="9"/>
  <c r="J49" i="9"/>
  <c r="I49" i="9"/>
  <c r="H49" i="9"/>
  <c r="G49" i="9"/>
  <c r="F49" i="9"/>
  <c r="E49" i="9"/>
  <c r="L48" i="9"/>
  <c r="K48" i="9"/>
  <c r="J48" i="9"/>
  <c r="I48" i="9"/>
  <c r="H48" i="9"/>
  <c r="G48" i="9"/>
  <c r="F48" i="9"/>
  <c r="E48" i="9"/>
  <c r="L47" i="9"/>
  <c r="K47" i="9"/>
  <c r="J47" i="9"/>
  <c r="I47" i="9"/>
  <c r="H47" i="9"/>
  <c r="G47" i="9"/>
  <c r="F47" i="9"/>
  <c r="E47" i="9"/>
  <c r="L46" i="9"/>
  <c r="K46" i="9"/>
  <c r="J46" i="9"/>
  <c r="I46" i="9"/>
  <c r="H46" i="9"/>
  <c r="G46" i="9"/>
  <c r="F46" i="9"/>
  <c r="E46" i="9"/>
  <c r="L45" i="9"/>
  <c r="K45" i="9"/>
  <c r="J45" i="9"/>
  <c r="I45" i="9"/>
  <c r="H45" i="9"/>
  <c r="G45" i="9"/>
  <c r="F45" i="9"/>
  <c r="E45" i="9"/>
  <c r="D44" i="9"/>
  <c r="M44" i="9" s="1"/>
  <c r="N44" i="9" s="1"/>
  <c r="C43" i="9"/>
  <c r="M43" i="9" s="1"/>
  <c r="N43" i="9" s="1"/>
  <c r="L41" i="9"/>
  <c r="K41" i="9"/>
  <c r="J41" i="9"/>
  <c r="I41" i="9"/>
  <c r="H41" i="9"/>
  <c r="G41" i="9"/>
  <c r="F41" i="9"/>
  <c r="E41" i="9"/>
  <c r="D41" i="9"/>
  <c r="C41" i="9"/>
  <c r="M15" i="9"/>
  <c r="M14" i="9"/>
  <c r="G72" i="8"/>
  <c r="O79" i="8"/>
  <c r="L78" i="8"/>
  <c r="K78" i="8"/>
  <c r="J78" i="8"/>
  <c r="I78" i="8"/>
  <c r="H78" i="8"/>
  <c r="G78" i="8"/>
  <c r="F78" i="8"/>
  <c r="E78" i="8"/>
  <c r="L77" i="8"/>
  <c r="K77" i="8"/>
  <c r="J77" i="8"/>
  <c r="I77" i="8"/>
  <c r="H77" i="8"/>
  <c r="G77" i="8"/>
  <c r="F77" i="8"/>
  <c r="E77" i="8"/>
  <c r="L76" i="8"/>
  <c r="K76" i="8"/>
  <c r="J76" i="8"/>
  <c r="I76" i="8"/>
  <c r="H76" i="8"/>
  <c r="G76" i="8"/>
  <c r="F76" i="8"/>
  <c r="E76" i="8"/>
  <c r="L75" i="8"/>
  <c r="K75" i="8"/>
  <c r="J75" i="8"/>
  <c r="I75" i="8"/>
  <c r="H75" i="8"/>
  <c r="G75" i="8"/>
  <c r="F75" i="8"/>
  <c r="E75" i="8"/>
  <c r="N74" i="8"/>
  <c r="P74" i="8" s="1"/>
  <c r="L74" i="8"/>
  <c r="K74" i="8"/>
  <c r="J74" i="8"/>
  <c r="I74" i="8"/>
  <c r="H74" i="8"/>
  <c r="G74" i="8"/>
  <c r="F74" i="8"/>
  <c r="E74" i="8"/>
  <c r="L73" i="8"/>
  <c r="K73" i="8"/>
  <c r="J73" i="8"/>
  <c r="I73" i="8"/>
  <c r="H73" i="8"/>
  <c r="G73" i="8"/>
  <c r="F73" i="8"/>
  <c r="E73" i="8"/>
  <c r="L72" i="8"/>
  <c r="K72" i="8"/>
  <c r="J72" i="8"/>
  <c r="I72" i="8"/>
  <c r="H72" i="8"/>
  <c r="F72" i="8"/>
  <c r="E72" i="8"/>
  <c r="L71" i="8"/>
  <c r="K71" i="8"/>
  <c r="J71" i="8"/>
  <c r="I71" i="8"/>
  <c r="H71" i="8"/>
  <c r="F71" i="8"/>
  <c r="E71" i="8"/>
  <c r="L70" i="8"/>
  <c r="K70" i="8"/>
  <c r="J70" i="8"/>
  <c r="I70" i="8"/>
  <c r="H70" i="8"/>
  <c r="F70" i="8"/>
  <c r="E70" i="8"/>
  <c r="L69" i="8"/>
  <c r="K69" i="8"/>
  <c r="J69" i="8"/>
  <c r="I69" i="8"/>
  <c r="H69" i="8"/>
  <c r="G69" i="8"/>
  <c r="F69" i="8"/>
  <c r="E69" i="8"/>
  <c r="L68" i="8"/>
  <c r="K68" i="8"/>
  <c r="J68" i="8"/>
  <c r="I68" i="8"/>
  <c r="H68" i="8"/>
  <c r="G68" i="8"/>
  <c r="F68" i="8"/>
  <c r="E68" i="8"/>
  <c r="L67" i="8"/>
  <c r="K67" i="8"/>
  <c r="J67" i="8"/>
  <c r="I67" i="8"/>
  <c r="H67" i="8"/>
  <c r="G67" i="8"/>
  <c r="F67" i="8"/>
  <c r="E67" i="8"/>
  <c r="L66" i="8"/>
  <c r="K66" i="8"/>
  <c r="J66" i="8"/>
  <c r="I66" i="8"/>
  <c r="H66" i="8"/>
  <c r="G66" i="8"/>
  <c r="F66" i="8"/>
  <c r="E66" i="8"/>
  <c r="L65" i="8"/>
  <c r="K65" i="8"/>
  <c r="J65" i="8"/>
  <c r="I65" i="8"/>
  <c r="H65" i="8"/>
  <c r="G65" i="8"/>
  <c r="F65" i="8"/>
  <c r="E65" i="8"/>
  <c r="L64" i="8"/>
  <c r="K64" i="8"/>
  <c r="J64" i="8"/>
  <c r="I64" i="8"/>
  <c r="H64" i="8"/>
  <c r="G64" i="8"/>
  <c r="F64" i="8"/>
  <c r="E64" i="8"/>
  <c r="L63" i="8"/>
  <c r="K63" i="8"/>
  <c r="J63" i="8"/>
  <c r="I63" i="8"/>
  <c r="H63" i="8"/>
  <c r="G63" i="8"/>
  <c r="F63" i="8"/>
  <c r="E63" i="8"/>
  <c r="L62" i="8"/>
  <c r="K62" i="8"/>
  <c r="J62" i="8"/>
  <c r="I62" i="8"/>
  <c r="H62" i="8"/>
  <c r="G62" i="8"/>
  <c r="F62" i="8"/>
  <c r="E62" i="8"/>
  <c r="L61" i="8"/>
  <c r="K61" i="8"/>
  <c r="J61" i="8"/>
  <c r="I61" i="8"/>
  <c r="H61" i="8"/>
  <c r="G61" i="8"/>
  <c r="F61" i="8"/>
  <c r="E61" i="8"/>
  <c r="L60" i="8"/>
  <c r="K60" i="8"/>
  <c r="J60" i="8"/>
  <c r="I60" i="8"/>
  <c r="H60" i="8"/>
  <c r="G60" i="8"/>
  <c r="F60" i="8"/>
  <c r="E60" i="8"/>
  <c r="L59" i="8"/>
  <c r="K59" i="8"/>
  <c r="J59" i="8"/>
  <c r="I59" i="8"/>
  <c r="H59" i="8"/>
  <c r="G59" i="8"/>
  <c r="F59" i="8"/>
  <c r="E59" i="8"/>
  <c r="L58" i="8"/>
  <c r="K58" i="8"/>
  <c r="J58" i="8"/>
  <c r="I58" i="8"/>
  <c r="H58" i="8"/>
  <c r="G58" i="8"/>
  <c r="F58" i="8"/>
  <c r="E58" i="8"/>
  <c r="L57" i="8"/>
  <c r="K57" i="8"/>
  <c r="J57" i="8"/>
  <c r="I57" i="8"/>
  <c r="H57" i="8"/>
  <c r="G57" i="8"/>
  <c r="F57" i="8"/>
  <c r="E57" i="8"/>
  <c r="L56" i="8"/>
  <c r="K56" i="8"/>
  <c r="J56" i="8"/>
  <c r="I56" i="8"/>
  <c r="H56" i="8"/>
  <c r="G56" i="8"/>
  <c r="F56" i="8"/>
  <c r="E56" i="8"/>
  <c r="L55" i="8"/>
  <c r="K55" i="8"/>
  <c r="J55" i="8"/>
  <c r="I55" i="8"/>
  <c r="H55" i="8"/>
  <c r="G55" i="8"/>
  <c r="F55" i="8"/>
  <c r="E55" i="8"/>
  <c r="L54" i="8"/>
  <c r="K54" i="8"/>
  <c r="J54" i="8"/>
  <c r="I54" i="8"/>
  <c r="H54" i="8"/>
  <c r="G54" i="8"/>
  <c r="F54" i="8"/>
  <c r="E54" i="8"/>
  <c r="L53" i="8"/>
  <c r="K53" i="8"/>
  <c r="J53" i="8"/>
  <c r="I53" i="8"/>
  <c r="H53" i="8"/>
  <c r="G53" i="8"/>
  <c r="F53" i="8"/>
  <c r="E53" i="8"/>
  <c r="L52" i="8"/>
  <c r="K52" i="8"/>
  <c r="J52" i="8"/>
  <c r="I52" i="8"/>
  <c r="H52" i="8"/>
  <c r="G52" i="8"/>
  <c r="F52" i="8"/>
  <c r="E52" i="8"/>
  <c r="L51" i="8"/>
  <c r="K51" i="8"/>
  <c r="J51" i="8"/>
  <c r="I51" i="8"/>
  <c r="H51" i="8"/>
  <c r="G51" i="8"/>
  <c r="F51" i="8"/>
  <c r="E51" i="8"/>
  <c r="M50" i="8"/>
  <c r="N50" i="8" s="1"/>
  <c r="P50" i="8" s="1"/>
  <c r="M49" i="8"/>
  <c r="N49" i="8" s="1"/>
  <c r="L47" i="8"/>
  <c r="K47" i="8"/>
  <c r="J47" i="8"/>
  <c r="I47" i="8"/>
  <c r="H47" i="8"/>
  <c r="G47" i="8"/>
  <c r="F47" i="8"/>
  <c r="E47" i="8"/>
  <c r="D47" i="8"/>
  <c r="C47" i="8"/>
  <c r="M15" i="8"/>
  <c r="M14" i="8"/>
  <c r="G70" i="8"/>
  <c r="G71" i="8"/>
  <c r="G26" i="7"/>
  <c r="G23" i="7"/>
  <c r="G20" i="7"/>
  <c r="I10" i="7"/>
  <c r="I11" i="7"/>
  <c r="R10" i="7"/>
  <c r="R12" i="7" s="1"/>
  <c r="P12" i="7"/>
  <c r="Q12" i="7"/>
  <c r="O10" i="7"/>
  <c r="O12" i="7" s="1"/>
  <c r="L12" i="7"/>
  <c r="M12" i="7"/>
  <c r="N12" i="7"/>
  <c r="K12" i="7"/>
  <c r="G32" i="7"/>
  <c r="G33" i="7"/>
  <c r="D37" i="7"/>
  <c r="E37" i="7"/>
  <c r="G34" i="7"/>
  <c r="G35" i="7"/>
  <c r="G31" i="7"/>
  <c r="G15" i="7"/>
  <c r="I12" i="7"/>
  <c r="M37" i="7"/>
  <c r="L37" i="7"/>
  <c r="I37" i="7"/>
  <c r="O11" i="7"/>
  <c r="R11" i="7"/>
  <c r="U11" i="7"/>
  <c r="U10" i="7"/>
  <c r="X38" i="5"/>
  <c r="W38" i="5"/>
  <c r="V38" i="5"/>
  <c r="U38" i="5"/>
  <c r="T38" i="5"/>
  <c r="S38" i="5"/>
  <c r="R38" i="5"/>
  <c r="P38" i="5"/>
  <c r="O38" i="5"/>
  <c r="N38" i="5"/>
  <c r="L38" i="5"/>
  <c r="K38" i="5"/>
  <c r="J38" i="5"/>
  <c r="I38" i="5"/>
  <c r="H38" i="5"/>
  <c r="G38" i="5"/>
  <c r="E38" i="5"/>
  <c r="F38" i="5"/>
  <c r="D38" i="5"/>
  <c r="C38" i="5"/>
  <c r="V12" i="7" l="1"/>
  <c r="M55" i="8"/>
  <c r="N55" i="8" s="1"/>
  <c r="P55" i="8" s="1"/>
  <c r="M76" i="8"/>
  <c r="N76" i="8" s="1"/>
  <c r="P76" i="8" s="1"/>
  <c r="M77" i="8"/>
  <c r="N77" i="8" s="1"/>
  <c r="P77" i="8" s="1"/>
  <c r="M46" i="9"/>
  <c r="N46" i="9" s="1"/>
  <c r="M48" i="9"/>
  <c r="N48" i="9" s="1"/>
  <c r="M50" i="9"/>
  <c r="N50" i="9" s="1"/>
  <c r="M52" i="9"/>
  <c r="N52" i="9" s="1"/>
  <c r="M54" i="9"/>
  <c r="N54" i="9" s="1"/>
  <c r="M56" i="9"/>
  <c r="N56" i="9" s="1"/>
  <c r="M58" i="9"/>
  <c r="N58" i="9" s="1"/>
  <c r="M60" i="9"/>
  <c r="N60" i="9" s="1"/>
  <c r="M62" i="9"/>
  <c r="N62" i="9" s="1"/>
  <c r="M64" i="9"/>
  <c r="N64" i="9" s="1"/>
  <c r="M52" i="8"/>
  <c r="N52" i="8" s="1"/>
  <c r="P52" i="8" s="1"/>
  <c r="M73" i="8"/>
  <c r="N73" i="8" s="1"/>
  <c r="P73" i="8" s="1"/>
  <c r="M54" i="8"/>
  <c r="N54" i="8" s="1"/>
  <c r="P54" i="8" s="1"/>
  <c r="M58" i="8"/>
  <c r="N58" i="8" s="1"/>
  <c r="P58" i="8" s="1"/>
  <c r="M66" i="8"/>
  <c r="N66" i="8" s="1"/>
  <c r="P66" i="8" s="1"/>
  <c r="M66" i="9"/>
  <c r="N66" i="9" s="1"/>
  <c r="M75" i="8"/>
  <c r="N75" i="8" s="1"/>
  <c r="P75" i="8" s="1"/>
  <c r="M78" i="8"/>
  <c r="N78" i="8" s="1"/>
  <c r="P78" i="8" s="1"/>
  <c r="F37" i="7"/>
  <c r="M53" i="8"/>
  <c r="N53" i="8" s="1"/>
  <c r="P53" i="8" s="1"/>
  <c r="M60" i="8"/>
  <c r="N60" i="8" s="1"/>
  <c r="P60" i="8" s="1"/>
  <c r="M61" i="8"/>
  <c r="N61" i="8" s="1"/>
  <c r="P61" i="8" s="1"/>
  <c r="M64" i="8"/>
  <c r="N64" i="8" s="1"/>
  <c r="P64" i="8" s="1"/>
  <c r="M67" i="8"/>
  <c r="N67" i="8" s="1"/>
  <c r="P67" i="8" s="1"/>
  <c r="M70" i="8"/>
  <c r="N70" i="8" s="1"/>
  <c r="P70" i="8" s="1"/>
  <c r="M71" i="8"/>
  <c r="N71" i="8" s="1"/>
  <c r="P71" i="8" s="1"/>
  <c r="M72" i="8"/>
  <c r="N72" i="8" s="1"/>
  <c r="P72" i="8" s="1"/>
  <c r="M45" i="9"/>
  <c r="N45" i="9" s="1"/>
  <c r="M47" i="9"/>
  <c r="N47" i="9" s="1"/>
  <c r="M49" i="9"/>
  <c r="N49" i="9" s="1"/>
  <c r="M51" i="9"/>
  <c r="N51" i="9" s="1"/>
  <c r="M53" i="9"/>
  <c r="N53" i="9" s="1"/>
  <c r="M55" i="9"/>
  <c r="N55" i="9" s="1"/>
  <c r="M57" i="9"/>
  <c r="N57" i="9" s="1"/>
  <c r="M59" i="9"/>
  <c r="N59" i="9" s="1"/>
  <c r="M61" i="9"/>
  <c r="N61" i="9" s="1"/>
  <c r="M63" i="9"/>
  <c r="N63" i="9" s="1"/>
  <c r="M65" i="9"/>
  <c r="N65" i="9" s="1"/>
  <c r="M51" i="8"/>
  <c r="N51" i="8" s="1"/>
  <c r="P51" i="8" s="1"/>
  <c r="M56" i="8"/>
  <c r="N56" i="8" s="1"/>
  <c r="P56" i="8" s="1"/>
  <c r="M57" i="8"/>
  <c r="N57" i="8" s="1"/>
  <c r="P57" i="8" s="1"/>
  <c r="M59" i="8"/>
  <c r="N59" i="8" s="1"/>
  <c r="P59" i="8" s="1"/>
  <c r="M62" i="8"/>
  <c r="N62" i="8" s="1"/>
  <c r="P62" i="8" s="1"/>
  <c r="M63" i="8"/>
  <c r="N63" i="8" s="1"/>
  <c r="P63" i="8" s="1"/>
  <c r="M65" i="8"/>
  <c r="N65" i="8" s="1"/>
  <c r="P65" i="8" s="1"/>
  <c r="M68" i="8"/>
  <c r="N68" i="8" s="1"/>
  <c r="P68" i="8" s="1"/>
  <c r="M69" i="8"/>
  <c r="N69" i="8" s="1"/>
  <c r="P69" i="8" s="1"/>
  <c r="P49" i="8"/>
  <c r="G37" i="7"/>
  <c r="N67" i="9" l="1"/>
  <c r="N79" i="8"/>
  <c r="P79" i="8"/>
</calcChain>
</file>

<file path=xl/sharedStrings.xml><?xml version="1.0" encoding="utf-8"?>
<sst xmlns="http://schemas.openxmlformats.org/spreadsheetml/2006/main" count="728" uniqueCount="338">
  <si>
    <t>GRUPOS</t>
  </si>
  <si>
    <t>T.I. AREA</t>
  </si>
  <si>
    <t>T. HORAS</t>
  </si>
  <si>
    <t>No DOC.</t>
  </si>
  <si>
    <t>H. EXT.</t>
  </si>
  <si>
    <t>H. x ASIG</t>
  </si>
  <si>
    <t xml:space="preserve"> +/- </t>
  </si>
  <si>
    <t>H. EXTRAS</t>
  </si>
  <si>
    <t>6-9</t>
  </si>
  <si>
    <t>10-11</t>
  </si>
  <si>
    <t>Contabilidad</t>
  </si>
  <si>
    <t>*</t>
  </si>
  <si>
    <t>Estadística</t>
  </si>
  <si>
    <t>6-11</t>
  </si>
  <si>
    <t>6-9/10-11</t>
  </si>
  <si>
    <t>Quimica</t>
  </si>
  <si>
    <t>Biología</t>
  </si>
  <si>
    <t>Filosofía</t>
  </si>
  <si>
    <t>TOTAL</t>
  </si>
  <si>
    <t xml:space="preserve">Ciencias Económicas Y Pol </t>
  </si>
  <si>
    <t>H. x A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</si>
  <si>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</si>
  <si>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</si>
  <si>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</si>
  <si>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</si>
  <si>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</si>
  <si>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</si>
  <si>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</si>
  <si>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</si>
  <si>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</si>
  <si>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</si>
  <si>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r>
      <t xml:space="preserve">  * </t>
    </r>
    <r>
      <rPr>
        <sz val="10"/>
        <rFont val="Arial"/>
        <family val="2"/>
      </rPr>
      <t xml:space="preserve">Datos uninificados que usarán en el ejemplo cualquiera sea la  Institución Educativa de Media Académica o Técnica. </t>
    </r>
  </si>
  <si>
    <r>
      <t xml:space="preserve">Idiomas Extrajeros                </t>
    </r>
    <r>
      <rPr>
        <sz val="9"/>
        <color indexed="10"/>
        <rFont val="Arial"/>
        <family val="2"/>
      </rPr>
      <t xml:space="preserve"> 1*</t>
    </r>
  </si>
  <si>
    <r>
      <t xml:space="preserve">Constitución  Politica             </t>
    </r>
    <r>
      <rPr>
        <sz val="9"/>
        <color indexed="10"/>
        <rFont val="Arial"/>
        <family val="2"/>
      </rPr>
      <t>1*</t>
    </r>
  </si>
  <si>
    <r>
      <t xml:space="preserve">EDUCACION RELIGIOSA      </t>
    </r>
    <r>
      <rPr>
        <sz val="9"/>
        <color indexed="10"/>
        <rFont val="Arial"/>
        <family val="2"/>
      </rPr>
      <t>1*</t>
    </r>
  </si>
  <si>
    <r>
      <t xml:space="preserve">EDUCACION ETICA Y EN V  </t>
    </r>
    <r>
      <rPr>
        <sz val="9"/>
        <color indexed="10"/>
        <rFont val="Arial"/>
        <family val="2"/>
      </rPr>
      <t>1*</t>
    </r>
  </si>
  <si>
    <r>
      <t xml:space="preserve">EDUCACION ARTISTICA     </t>
    </r>
    <r>
      <rPr>
        <sz val="9"/>
        <color indexed="10"/>
        <rFont val="Arial"/>
        <family val="2"/>
      </rPr>
      <t xml:space="preserve"> 1*</t>
    </r>
  </si>
  <si>
    <r>
      <t xml:space="preserve">Geometría                              </t>
    </r>
    <r>
      <rPr>
        <sz val="9"/>
        <color indexed="10"/>
        <rFont val="Arial"/>
        <family val="2"/>
      </rPr>
      <t xml:space="preserve"> 1*</t>
    </r>
  </si>
  <si>
    <r>
      <t xml:space="preserve">Matemática                             </t>
    </r>
    <r>
      <rPr>
        <sz val="9"/>
        <color indexed="10"/>
        <rFont val="Arial"/>
        <family val="2"/>
      </rPr>
      <t>1</t>
    </r>
  </si>
  <si>
    <r>
      <t xml:space="preserve">Geometría                               </t>
    </r>
    <r>
      <rPr>
        <sz val="9"/>
        <color indexed="10"/>
        <rFont val="Arial"/>
        <family val="2"/>
      </rPr>
      <t xml:space="preserve">1 </t>
    </r>
  </si>
  <si>
    <r>
      <t xml:space="preserve">Lengua Castellana             </t>
    </r>
    <r>
      <rPr>
        <sz val="9"/>
        <color indexed="10"/>
        <rFont val="Arial"/>
        <family val="2"/>
      </rPr>
      <t xml:space="preserve">  1</t>
    </r>
  </si>
  <si>
    <r>
      <t xml:space="preserve">Lecto Escritura                      </t>
    </r>
    <r>
      <rPr>
        <sz val="9"/>
        <color indexed="10"/>
        <rFont val="Arial"/>
        <family val="2"/>
      </rPr>
      <t xml:space="preserve"> 1</t>
    </r>
  </si>
  <si>
    <r>
      <t xml:space="preserve">Ciencias Naturales              </t>
    </r>
    <r>
      <rPr>
        <sz val="9"/>
        <color indexed="10"/>
        <rFont val="Arial"/>
        <family val="2"/>
      </rPr>
      <t xml:space="preserve"> 1</t>
    </r>
  </si>
  <si>
    <r>
      <t xml:space="preserve">Educacion Ambiental           </t>
    </r>
    <r>
      <rPr>
        <sz val="9"/>
        <color indexed="10"/>
        <rFont val="Arial"/>
        <family val="2"/>
      </rPr>
      <t xml:space="preserve"> 1</t>
    </r>
  </si>
  <si>
    <r>
      <t xml:space="preserve">Geografía                               </t>
    </r>
    <r>
      <rPr>
        <sz val="9"/>
        <color indexed="10"/>
        <rFont val="Arial"/>
        <family val="2"/>
      </rPr>
      <t xml:space="preserve"> 1 </t>
    </r>
  </si>
  <si>
    <r>
      <t xml:space="preserve">Historia                                  </t>
    </r>
    <r>
      <rPr>
        <sz val="9"/>
        <color indexed="10"/>
        <rFont val="Arial"/>
        <family val="2"/>
      </rPr>
      <t xml:space="preserve">  1</t>
    </r>
  </si>
  <si>
    <r>
      <t xml:space="preserve">EDUCACION RELIGIOSA    </t>
    </r>
    <r>
      <rPr>
        <sz val="9"/>
        <color indexed="10"/>
        <rFont val="Arial"/>
        <family val="2"/>
      </rPr>
      <t xml:space="preserve"> 1</t>
    </r>
  </si>
  <si>
    <r>
      <t xml:space="preserve">EDUCACION ARTISTICA     </t>
    </r>
    <r>
      <rPr>
        <sz val="9"/>
        <color indexed="10"/>
        <rFont val="Arial"/>
        <family val="2"/>
      </rPr>
      <t xml:space="preserve"> 1</t>
    </r>
  </si>
  <si>
    <r>
      <t xml:space="preserve">Física                                     </t>
    </r>
    <r>
      <rPr>
        <sz val="9"/>
        <color indexed="18"/>
        <rFont val="Arial"/>
        <family val="2"/>
      </rPr>
      <t xml:space="preserve"> 1</t>
    </r>
  </si>
  <si>
    <r>
      <t xml:space="preserve">Estadística                           </t>
    </r>
    <r>
      <rPr>
        <sz val="9"/>
        <color indexed="18"/>
        <rFont val="Arial"/>
        <family val="2"/>
      </rPr>
      <t xml:space="preserve"> 1</t>
    </r>
  </si>
  <si>
    <r>
      <t xml:space="preserve">Filosofía                                  </t>
    </r>
    <r>
      <rPr>
        <sz val="9"/>
        <color indexed="18"/>
        <rFont val="Arial"/>
        <family val="2"/>
      </rPr>
      <t>1</t>
    </r>
  </si>
  <si>
    <r>
      <t xml:space="preserve">Quimica                                  </t>
    </r>
    <r>
      <rPr>
        <sz val="9"/>
        <color indexed="18"/>
        <rFont val="Arial"/>
        <family val="2"/>
      </rPr>
      <t>1</t>
    </r>
  </si>
  <si>
    <r>
      <t xml:space="preserve">Idiomas Extrajeros                     </t>
    </r>
    <r>
      <rPr>
        <sz val="9"/>
        <color indexed="10"/>
        <rFont val="Arial"/>
        <family val="2"/>
      </rPr>
      <t>1</t>
    </r>
  </si>
  <si>
    <r>
      <t xml:space="preserve">Ciencias Económicas y pol </t>
    </r>
    <r>
      <rPr>
        <sz val="9"/>
        <color indexed="18"/>
        <rFont val="Arial"/>
        <family val="2"/>
      </rPr>
      <t xml:space="preserve">1 </t>
    </r>
  </si>
  <si>
    <t>GRAN</t>
  </si>
  <si>
    <t>DEPARTAMENTO DE SUCRE</t>
  </si>
  <si>
    <t>SECRETARÍA  DE  EDUCACIÓN  DEPARTAMENTAL</t>
  </si>
  <si>
    <t>PLANTEL :</t>
  </si>
  <si>
    <t>MUNICIPIO :</t>
  </si>
  <si>
    <t>ZONA :</t>
  </si>
  <si>
    <t>NIVEL DE EDUCACIÓN:</t>
  </si>
  <si>
    <t>JORNADA :</t>
  </si>
  <si>
    <t>HORA ENTRADA :</t>
  </si>
  <si>
    <t>HORA SALIDA:</t>
  </si>
  <si>
    <t xml:space="preserve">RECTOR O DIRECTOR </t>
  </si>
  <si>
    <t>TEL :</t>
  </si>
  <si>
    <t>DISTRIBUCIÓN DE LA ASIGNACIÓN ACADÉMICA  -  AÑO 2005</t>
  </si>
  <si>
    <t>TRANS</t>
  </si>
  <si>
    <t>NIVEL EDUC MEDIA</t>
  </si>
  <si>
    <t>CICLO. COMPLEMEN</t>
  </si>
  <si>
    <t>GRADO</t>
  </si>
  <si>
    <t>SUBTOTAL</t>
  </si>
  <si>
    <t>GRUPO</t>
  </si>
  <si>
    <t>ALUMNO</t>
  </si>
  <si>
    <t>TIPO DE VINCULACIÓN</t>
  </si>
  <si>
    <t>AREAS (Detalle las asignaturas que orienta en cada área)</t>
  </si>
  <si>
    <t>NIVEL O CICLO</t>
  </si>
  <si>
    <t>NOMBRES y APELLIDOS</t>
  </si>
  <si>
    <t>PRIM</t>
  </si>
  <si>
    <t>Otro</t>
  </si>
  <si>
    <t>Diseñó : R.H.B.</t>
  </si>
  <si>
    <t>FIRMA  DEL  RECTOR  O  DIRECTOR</t>
  </si>
  <si>
    <t>FIRMA  DEL  SECRETARIO  DE  EDUCACIÓN  MPAL</t>
  </si>
  <si>
    <r>
      <t xml:space="preserve">Educacion Ambiental         </t>
    </r>
    <r>
      <rPr>
        <sz val="9"/>
        <color indexed="10"/>
        <rFont val="Arial"/>
        <family val="2"/>
      </rPr>
      <t>1*</t>
    </r>
  </si>
  <si>
    <r>
      <t xml:space="preserve">CIENCIAS NATURALES      </t>
    </r>
    <r>
      <rPr>
        <sz val="9"/>
        <color indexed="10"/>
        <rFont val="Arial"/>
        <family val="2"/>
      </rPr>
      <t xml:space="preserve"> 1*</t>
    </r>
  </si>
  <si>
    <r>
      <t xml:space="preserve">MATEMATICA                      </t>
    </r>
    <r>
      <rPr>
        <sz val="9"/>
        <color indexed="10"/>
        <rFont val="Arial"/>
        <family val="2"/>
      </rPr>
      <t>1*</t>
    </r>
  </si>
  <si>
    <t>N. MEDIA</t>
  </si>
  <si>
    <t>INTENSIDAD  HORARIA SEMANAL DE LAS AREAS DEL CONOCIMIENTO ( CON ASIGNATURAS) DE CADA GRUPO</t>
  </si>
  <si>
    <t>ESPECIALIDAD U OPTATIVAS</t>
  </si>
  <si>
    <t>DOCENTE</t>
  </si>
  <si>
    <t>PERFILES DE DESEMPEÑO</t>
  </si>
  <si>
    <t xml:space="preserve">TOTAL </t>
  </si>
  <si>
    <t>AREAS DE DESEMPEÑO</t>
  </si>
  <si>
    <r>
      <t xml:space="preserve">TECNOLGIA E INFORMATICA      </t>
    </r>
    <r>
      <rPr>
        <sz val="9"/>
        <color indexed="10"/>
        <rFont val="Arial"/>
        <family val="2"/>
      </rPr>
      <t xml:space="preserve">  1*</t>
    </r>
  </si>
  <si>
    <r>
      <t xml:space="preserve">SOCIALES: Historia  </t>
    </r>
    <r>
      <rPr>
        <sz val="9"/>
        <color indexed="10"/>
        <rFont val="Arial"/>
        <family val="2"/>
      </rPr>
      <t>1*</t>
    </r>
  </si>
  <si>
    <t>Geografía</t>
  </si>
  <si>
    <t>PLAN DE ESTUDIOS</t>
  </si>
  <si>
    <t>EDUCACION BASICA Y MEDIA</t>
  </si>
  <si>
    <r>
      <t>RODRIGO JOSE HERNANDEZ BUELVAS</t>
    </r>
    <r>
      <rPr>
        <sz val="8"/>
        <color indexed="14"/>
        <rFont val="Arial"/>
        <family val="2"/>
      </rPr>
      <t>.</t>
    </r>
    <r>
      <rPr>
        <sz val="8"/>
        <rFont val="Arial"/>
        <family val="2"/>
      </rPr>
      <t xml:space="preserve"> </t>
    </r>
    <r>
      <rPr>
        <sz val="8"/>
        <color indexed="10"/>
        <rFont val="Arial"/>
        <family val="2"/>
      </rPr>
      <t>Supervisor de Educación Departamental</t>
    </r>
  </si>
  <si>
    <t>IHS</t>
  </si>
  <si>
    <t>11a</t>
  </si>
  <si>
    <t>N.E.CICLO PRIMARIA</t>
  </si>
  <si>
    <t>N.E.B. CICLO SECUNDARIA</t>
  </si>
  <si>
    <t>CICLO.C</t>
  </si>
  <si>
    <t>E. ADULTO</t>
  </si>
  <si>
    <t>CLEI...</t>
  </si>
  <si>
    <r>
      <t>EDUCACION FISICA, REC Y DEP</t>
    </r>
    <r>
      <rPr>
        <sz val="9"/>
        <color indexed="10"/>
        <rFont val="Arial"/>
        <family val="2"/>
      </rPr>
      <t>1*</t>
    </r>
  </si>
  <si>
    <r>
      <t>HUMANIDAD: Lengua Castellana</t>
    </r>
    <r>
      <rPr>
        <sz val="9"/>
        <color indexed="10"/>
        <rFont val="Arial"/>
        <family val="2"/>
      </rPr>
      <t>1*</t>
    </r>
  </si>
  <si>
    <r>
      <t>Física</t>
    </r>
    <r>
      <rPr>
        <sz val="9"/>
        <color indexed="10"/>
        <rFont val="Arial"/>
        <family val="2"/>
      </rPr>
      <t xml:space="preserve"> (se promueve con C. Nat)</t>
    </r>
  </si>
  <si>
    <t>PREESCO</t>
  </si>
  <si>
    <t>NIVEL DE EDUCACION BASICA:CICLO DE PRIMARIA</t>
  </si>
  <si>
    <t>NIVEL EDUC.BASICA: CICLO SECUNDARIA</t>
  </si>
  <si>
    <r>
      <t xml:space="preserve">Urbanida y cívica, Constitución  Politica          </t>
    </r>
    <r>
      <rPr>
        <sz val="9"/>
        <color indexed="10"/>
        <rFont val="Arial"/>
        <family val="2"/>
      </rPr>
      <t xml:space="preserve"> 1 </t>
    </r>
  </si>
  <si>
    <r>
      <t>EDUCACION ETICA Y EN VALORES HUMANOS</t>
    </r>
    <r>
      <rPr>
        <sz val="9"/>
        <color indexed="10"/>
        <rFont val="Arial"/>
        <family val="2"/>
      </rPr>
      <t>1</t>
    </r>
  </si>
  <si>
    <r>
      <t>EDUCACION FISICA, RECREACIÓN Y DEPRTES</t>
    </r>
    <r>
      <rPr>
        <sz val="9"/>
        <color indexed="10"/>
        <rFont val="Arial"/>
        <family val="2"/>
      </rPr>
      <t>1</t>
    </r>
  </si>
  <si>
    <r>
      <t xml:space="preserve">TECNOLGIA E INFORMATICA       </t>
    </r>
    <r>
      <rPr>
        <sz val="9"/>
        <color indexed="10"/>
        <rFont val="Arial"/>
        <family val="2"/>
      </rPr>
      <t xml:space="preserve"> 1</t>
    </r>
  </si>
  <si>
    <t>Urbanidad y Cívica (Democracia)</t>
  </si>
  <si>
    <t>EMPRENDIMIENTO (Ley 1014 de 2006)</t>
  </si>
  <si>
    <t>INTENSID HORAS SEMANAL</t>
  </si>
  <si>
    <t>HORAS SEM 0BLIGA</t>
  </si>
  <si>
    <t>HORAS EXT SEMAN</t>
  </si>
  <si>
    <t>No.</t>
  </si>
  <si>
    <t>CEDULA</t>
  </si>
  <si>
    <t>Formacion profesional</t>
  </si>
  <si>
    <t>CUADRO PARA EL CÁLCULO DE NECESIDADES DOCENTES POR ESTABLECIMIENTO EDUCATIVO</t>
  </si>
  <si>
    <t xml:space="preserve">AÑO ESCOLAR: </t>
  </si>
  <si>
    <t>NOMBRE DE LA ENTIDAD TERRITORIAL CERTIFICADA:</t>
  </si>
  <si>
    <t>NOMBRE DEL MUNICIPIO:</t>
  </si>
  <si>
    <t xml:space="preserve">CÓDIGO DANE DEL ESTABLECIMIENTO EDUCATIVO: </t>
  </si>
  <si>
    <t>NOMBRE DEL ESTABLECIMIENTO EDUCATIVO (señale si es institución o centro educativo):</t>
  </si>
  <si>
    <t xml:space="preserve">No. SEDES URBANAS: </t>
  </si>
  <si>
    <t>No. SEDES RURALES: _______</t>
  </si>
  <si>
    <t xml:space="preserve">NOMBRE RECTOR O DIRECTOR RURAL: </t>
  </si>
  <si>
    <t>NÚMERO DE MINUTOS DE CADA PERIODO DE CLASE (60`, 55`, 50`, 45`): _________</t>
  </si>
  <si>
    <t>Prees</t>
  </si>
  <si>
    <t>Bás. Prim.</t>
  </si>
  <si>
    <t>6º</t>
  </si>
  <si>
    <t>7º</t>
  </si>
  <si>
    <t>8º</t>
  </si>
  <si>
    <t>9º</t>
  </si>
  <si>
    <t>10°</t>
  </si>
  <si>
    <t>11°</t>
  </si>
  <si>
    <t>12º</t>
  </si>
  <si>
    <t>13º</t>
  </si>
  <si>
    <t>Número de grupos</t>
  </si>
  <si>
    <t>Estudiantes matriculados</t>
  </si>
  <si>
    <t>INTENSIDAD HORARIA DE LAS ÁREAS FUNDAMENTALES Y OPTATIVAS POR GRADO</t>
  </si>
  <si>
    <t>FUNDAMENTALES</t>
  </si>
  <si>
    <t>Preescolar</t>
  </si>
  <si>
    <t>Básica primaria</t>
  </si>
  <si>
    <t>Ciencias naturales y educación ambiental</t>
  </si>
  <si>
    <t>Ciencias sociales</t>
  </si>
  <si>
    <t>Educación física, recreación y deportes</t>
  </si>
  <si>
    <t>Educación artística - Artes plásticas</t>
  </si>
  <si>
    <t>Educación artística - Música</t>
  </si>
  <si>
    <t>Educación artística - Artes escénicas</t>
  </si>
  <si>
    <t>Educación artística - Danzas</t>
  </si>
  <si>
    <t>Educación ética y en valores humanos</t>
  </si>
  <si>
    <t>Educación religiosa</t>
  </si>
  <si>
    <t>Humanidades y lengua castellana</t>
  </si>
  <si>
    <t>Idioma extranjero inglés</t>
  </si>
  <si>
    <t>Idioma extranjero francés</t>
  </si>
  <si>
    <t>Matemáticas</t>
  </si>
  <si>
    <t>Ciencias Económicas y Políticas</t>
  </si>
  <si>
    <t>Tecnología e informática</t>
  </si>
  <si>
    <t>Química</t>
  </si>
  <si>
    <t>Física</t>
  </si>
  <si>
    <t>OP-TATI-VAS</t>
  </si>
  <si>
    <t>Estadísitca</t>
  </si>
  <si>
    <t>Datos Contables</t>
  </si>
  <si>
    <t>Técnicas de oficina</t>
  </si>
  <si>
    <t>TOTAL INTENSIDAD HORARIA DE ÁREAS FUNDAMENTALES + OPTATIVAS POR GRADO</t>
  </si>
  <si>
    <t>HORAS TOTALES DE ÁREAS POR GRADO (Número de grupos x Intensidad horaria de las áreas por grado)</t>
  </si>
  <si>
    <t>TOTAL            ( horas de áreas por grados )</t>
  </si>
  <si>
    <t>DOCENTES REQUE-RIDOS</t>
  </si>
  <si>
    <t>DOCENTES ACTUALES</t>
  </si>
  <si>
    <t>DOCENTES EXCEDENTES O FALTANTES</t>
  </si>
  <si>
    <t>TOTAL DOCENTES REQUERIDOS EN EL ESTABLECIMIENTO EDUCATIVO</t>
  </si>
  <si>
    <t>FIRMA Y CÉDULA DEL RECTOR O DIRECTOR RURAL</t>
  </si>
  <si>
    <t>Celdas para información</t>
  </si>
  <si>
    <r>
      <t>AÑO ESCOLAR:</t>
    </r>
    <r>
      <rPr>
        <sz val="12"/>
        <rFont val="Arial Narrow"/>
        <family val="2"/>
      </rPr>
      <t xml:space="preserve"> 200__</t>
    </r>
  </si>
  <si>
    <t xml:space="preserve">NOMBRE DE LA ENTIDAD TERRITORIAL CERTIFICADA: </t>
  </si>
  <si>
    <t xml:space="preserve">NOMBRE DEL MUNICIPIO: </t>
  </si>
  <si>
    <t xml:space="preserve">CÓDIGO DANE DEL ESTABLECIMIENTO EDUCATIVO:                                                </t>
  </si>
  <si>
    <t xml:space="preserve">NOMBRE DEL ESTABLECIMIENTO EDUCATIVO (señale si es institución o centro educativo): </t>
  </si>
  <si>
    <t>No. DE SEDES URBANAS: _______  No. DE SEDES RURALES: _______</t>
  </si>
  <si>
    <t>Mecanografía</t>
  </si>
  <si>
    <t>OPTATIVAS</t>
  </si>
  <si>
    <t>GRADO ESCALAFÓN</t>
  </si>
  <si>
    <t>Lectura criticas catedra de paz</t>
  </si>
  <si>
    <t>ADMINISTRATIVA Y FINANCIERA - GRUPO PLANTA</t>
  </si>
  <si>
    <t>ESTABLECIMIENTO EDUCATIVO :</t>
  </si>
  <si>
    <t xml:space="preserve">SEDE: </t>
  </si>
  <si>
    <t>NIVEL</t>
  </si>
  <si>
    <t>BASICA PRIMARIA</t>
  </si>
  <si>
    <t>BASICA SECUNDARIA</t>
  </si>
  <si>
    <t>MEDIA ACADEMICA O TECNICA</t>
  </si>
  <si>
    <t>Propiedad</t>
  </si>
  <si>
    <t>P. Prueba</t>
  </si>
  <si>
    <t>Provisional</t>
  </si>
  <si>
    <t>Temporal</t>
  </si>
  <si>
    <t>HORA_INGRESO:</t>
  </si>
  <si>
    <t>HORA_SALIDA:</t>
  </si>
  <si>
    <t>HORA_DESCANSO:</t>
  </si>
  <si>
    <t>CELULAR:</t>
  </si>
  <si>
    <t>CORREO ELECTRONICO:</t>
  </si>
  <si>
    <t xml:space="preserve">NOMBRE DEL RECTOR O DIRECTOR: </t>
  </si>
  <si>
    <t>PREESCOLAR</t>
  </si>
  <si>
    <t>N° GRUPOS</t>
  </si>
  <si>
    <t>ESTUDIANTES MATRICULADOS</t>
  </si>
  <si>
    <t>0°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</si>
  <si>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</si>
  <si>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</si>
  <si>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</si>
  <si>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</si>
  <si>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</si>
  <si>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</si>
  <si>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</si>
  <si>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</si>
  <si>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</si>
  <si>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12°</t>
  </si>
  <si>
    <t>13°</t>
  </si>
  <si>
    <t>PREES</t>
  </si>
  <si>
    <t>SEC MED</t>
  </si>
  <si>
    <t xml:space="preserve">CODIGO DANE: </t>
  </si>
  <si>
    <t>GRADOS</t>
  </si>
  <si>
    <t>SUBTOTAL PREESC + PRIMARIA</t>
  </si>
  <si>
    <t>SUBTOTAL SECUNDARIA</t>
  </si>
  <si>
    <t>SUBTOTAL MEDIA</t>
  </si>
  <si>
    <t>SUBTOTAL CICLO COMP.</t>
  </si>
  <si>
    <t xml:space="preserve">TOTAL 0º al 13º </t>
  </si>
  <si>
    <t xml:space="preserve">
REPÚBLICA DE COLOMBIA
DEPARTAMENTO DE SUCRE
G O B E R N A C I Ó N
Secretaría de Educación
</t>
  </si>
  <si>
    <t>OBSERVACIONES:</t>
  </si>
  <si>
    <t>INSTITUCION EDUCATIVA RINCON DEL MAR</t>
  </si>
  <si>
    <t>PRINCIPAL</t>
  </si>
  <si>
    <t>ENRIQUE GUELMI OCHOA RIOS</t>
  </si>
  <si>
    <t>MAÑANA</t>
  </si>
  <si>
    <t>SAN ONOFRE</t>
  </si>
  <si>
    <t>RURAL</t>
  </si>
  <si>
    <t>6;30</t>
  </si>
  <si>
    <t>12;05</t>
  </si>
  <si>
    <t>9;30</t>
  </si>
  <si>
    <t>YANERIS DÍAZ CONTRERAS</t>
  </si>
  <si>
    <t>MARIBEL ALCAZAR MELENDEZ</t>
  </si>
  <si>
    <t>ACADEMICO</t>
  </si>
  <si>
    <t>X</t>
  </si>
  <si>
    <t>KATIA DÍAZ MESTRE</t>
  </si>
  <si>
    <t>MARBEL LUZ VERGARA SALGADO</t>
  </si>
  <si>
    <t>JOHANI DEL CARMEN OSORIO PERALTA</t>
  </si>
  <si>
    <t>ISABEL DIAZ CONTRERAS</t>
  </si>
  <si>
    <t>APOLONIA DIAZ BERRIO</t>
  </si>
  <si>
    <t>HILDA MARIA BERRIO JULIO</t>
  </si>
  <si>
    <t>DELCY LARES RAMOS</t>
  </si>
  <si>
    <t>ELVIRA LUZ LUNA DIAZ</t>
  </si>
  <si>
    <t>NELFI GUERRERO BERRIO</t>
  </si>
  <si>
    <t>JAIRO ALFONSO DE LA ROSA WILCHES</t>
  </si>
  <si>
    <t>ONIRIS DIAZ CONTRERAS</t>
  </si>
  <si>
    <t>MARLEYDA CONTRERAS BATISTA</t>
  </si>
  <si>
    <t>SABANAS DEL RINCON</t>
  </si>
  <si>
    <t>egor2269@hotmail.com</t>
  </si>
  <si>
    <t>Lic. Educacion basica. Esp. Administracion de la informatica educativa</t>
  </si>
  <si>
    <t>2BE</t>
  </si>
  <si>
    <t>TODAS</t>
  </si>
  <si>
    <t>OBSERVACIONES: ES MULTIGRADO. METODOLOGIA ESCUELA NUEVA</t>
  </si>
  <si>
    <t>ALDIFONSO TORRES RODRIGUEZ</t>
  </si>
  <si>
    <t>MARIA CELA ALVAREZ CANCHILA</t>
  </si>
  <si>
    <t>LUIS ALBERTO QUIÑONEZ WILCHES</t>
  </si>
  <si>
    <t>JOSE DAVID PEREZ RACERO</t>
  </si>
  <si>
    <t xml:space="preserve"> LUIS DANIEL ROJAS BLANCO</t>
  </si>
  <si>
    <t>EDILBERTO BERRIO BATISTA</t>
  </si>
  <si>
    <t>JESUS MANUEL BLANCO BERRIO</t>
  </si>
  <si>
    <t>JOSE LUIS RODRIGUEZ LAN</t>
  </si>
  <si>
    <t>NEVER JOSE SANCHEZ RODRIGUEZ</t>
  </si>
  <si>
    <t>MAGIDIS ESTHER DIAZ SANCHEZ</t>
  </si>
  <si>
    <t>JOSE GREGORIO BERRIO AGRESOTH</t>
  </si>
  <si>
    <t>LUIS MANUEL RICARDO GUEVARA</t>
  </si>
  <si>
    <t>YADIRA HERNANDEZ GARCIA</t>
  </si>
  <si>
    <t>2CE</t>
  </si>
  <si>
    <t>2B</t>
  </si>
  <si>
    <t>2C</t>
  </si>
  <si>
    <t>Educacion artistica, lectura critica y educacion religiosa</t>
  </si>
  <si>
    <t>2A</t>
  </si>
  <si>
    <t>Lic. En educacion infantil con enfasis en educacion fisica</t>
  </si>
  <si>
    <t>Lic. En educacion infantil con enfasis en educacion artistica. Esp. En manejo de recursos informaticos</t>
  </si>
  <si>
    <t>Lic.  En español y comunicación . Esp. administracion de la informacion de la educacion</t>
  </si>
  <si>
    <t>Lic. En etnoeducacion con enfasis en ciencias naturales y educacion ambiental. Esp. En pedagogia de la recreacion ecologica</t>
  </si>
  <si>
    <t>2AE</t>
  </si>
  <si>
    <t>Lic. En educacion preescolar y basica primaria</t>
  </si>
  <si>
    <t>Lic.  En español y comunicación . Esp. Pedagogia de la ludica</t>
  </si>
  <si>
    <t>Lic. En educacion basica con enfasisen artes plasticas</t>
  </si>
  <si>
    <t xml:space="preserve">Lic. Educacion basica con enfasis en humanidades lengua castellana e ingles </t>
  </si>
  <si>
    <t xml:space="preserve">X </t>
  </si>
  <si>
    <t>Lic. En educacion basica con enfasis en tecnologia e informatica</t>
  </si>
  <si>
    <t>Lic. En etnoeducacion con enfasis en ciencias naturales y educacion ambiental.</t>
  </si>
  <si>
    <t>Lic. En  Educacion especial</t>
  </si>
  <si>
    <t>Lic. En  Educacion Infantil</t>
  </si>
  <si>
    <t>Lic.  En Basica primaria con enfasis en tecnologia e informatica</t>
  </si>
  <si>
    <t>Lic. En educacion  basica con enfasis en ciencias naturales y educacion ambiental.</t>
  </si>
  <si>
    <t>Lic. En Ciencias naturales. Esp. En pedagogia de la ludica</t>
  </si>
  <si>
    <t>Lic. Educacion basica con enfasis en humanidades lengua castellana e ingles. Esp. En pedagogia ambiental.</t>
  </si>
  <si>
    <t>Licenciado en Ciencias sociales</t>
  </si>
  <si>
    <t>Lic. Educacion basica con enfasis en humanidades lengua castellana e ingles. Esp. En la enseñanza  del idioma ingles. Mag. En educacion.</t>
  </si>
  <si>
    <t>Lic.  Educion básica con  enfasis en  tecnologia e informatica, Esp. En adm. De la informatica educativa</t>
  </si>
  <si>
    <t>2AM</t>
  </si>
  <si>
    <t xml:space="preserve">Lic. En lenguas modernas. Mag. En gestion de la tecnologia educativa. </t>
  </si>
  <si>
    <t>2BM</t>
  </si>
  <si>
    <t>Lic.  Educion básica con  enfasis en  tecnologia e informatica</t>
  </si>
  <si>
    <t>Ingeniero electronico</t>
  </si>
  <si>
    <t>Ingeniero agricola</t>
  </si>
  <si>
    <t>Ingeniero agrónomo. Esp. En ciencias ambientales</t>
  </si>
  <si>
    <t>Licenciada en Ciencias sociales. Esp. En  ludica de la pedagogia y educacion ambiental.</t>
  </si>
  <si>
    <t>Ciencias sociales, filosofia y ciencias economicas y politicas</t>
  </si>
  <si>
    <t>Lic. En educacion fisica, recreacion y deporte</t>
  </si>
  <si>
    <t>Lic. En Ciencias naturales. Esp. En adm. De la informatica educativa</t>
  </si>
  <si>
    <t>TARDE</t>
  </si>
  <si>
    <t>6;05</t>
  </si>
  <si>
    <t>3;00</t>
  </si>
  <si>
    <t>castellano           Religion</t>
  </si>
  <si>
    <t>Ciencias sociales Religion</t>
  </si>
  <si>
    <t>Tecnologia e informatica         Religion</t>
  </si>
  <si>
    <t>Castellano                                   y                                      Religion</t>
  </si>
  <si>
    <t xml:space="preserve">Ingles y Etica </t>
  </si>
  <si>
    <t>Castellano,   inglés y Etica</t>
  </si>
  <si>
    <t>Educacion fisica y Religion</t>
  </si>
  <si>
    <t>SECRETARÍA  DE  EDUCACIÓN  DEPARTAMENTAL SUCRE</t>
  </si>
  <si>
    <t xml:space="preserve">OBSERVACIONES:  El docente </t>
  </si>
  <si>
    <t>8c</t>
  </si>
  <si>
    <t>9c</t>
  </si>
  <si>
    <t xml:space="preserve"> RUBERT  HERNANDO VASQUEZ BARRETO</t>
  </si>
  <si>
    <t>OLGA LUCIA LUNA CASTRO</t>
  </si>
  <si>
    <t xml:space="preserve">educacion etica              y valores </t>
  </si>
  <si>
    <t>Ciencias naturales y Biologia</t>
  </si>
  <si>
    <t xml:space="preserve">                                      DISTRIBUCION DE LA ASIGNACION ACADEMICA AÑO 2023</t>
  </si>
  <si>
    <t xml:space="preserve"> </t>
  </si>
  <si>
    <t>Ciencias naturales Y Quimica</t>
  </si>
  <si>
    <t>Matematicas y estadistica</t>
  </si>
  <si>
    <t>Fisica, Matematicas y Estadistica</t>
  </si>
  <si>
    <t>Matematicas                      y    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</si>
</sst>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€_-;\-* #,##0\ _€_-;_-* &quot;-&quot;\ _€_-;_-@_-"/>
    <numFmt numFmtId="165" formatCode="_ * #,##0_ ;_ * \-#,##0_ ;_ * &quot;-&quot;_ ;_ @_ "/>
    <numFmt numFmtId="166" formatCode="#,##0_ ;[Red]\-#,##0\ "/>
    <numFmt numFmtId="167" formatCode="#,##0;[Red]#,##0"/>
  </numFmts>
  <fonts count="3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sz val="12"/>
      <color indexed="60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2"/>
      <color indexed="6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8"/>
      <color indexed="14"/>
      <name val="Arial"/>
      <family val="2"/>
    </font>
    <font>
      <sz val="9"/>
      <color indexed="1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sz val="9"/>
      <color indexed="8"/>
      <name val="Arial"/>
      <family val="2"/>
    </font>
    <font>
      <sz val="9"/>
      <color indexed="14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6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u/>
      <sz val="10"/>
      <color theme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58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3" fillId="0" borderId="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Continuous" vertical="center"/>
    </xf>
    <xf numFmtId="0" fontId="0" fillId="0" borderId="35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36" xfId="0" applyBorder="1"/>
    <xf numFmtId="0" fontId="1" fillId="0" borderId="3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4" fillId="4" borderId="19" xfId="0" applyFont="1" applyFill="1" applyBorder="1"/>
    <xf numFmtId="0" fontId="0" fillId="4" borderId="19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5" borderId="38" xfId="0" applyFill="1" applyBorder="1"/>
    <xf numFmtId="0" fontId="0" fillId="6" borderId="38" xfId="0" applyFill="1" applyBorder="1"/>
    <xf numFmtId="0" fontId="4" fillId="7" borderId="9" xfId="0" applyFont="1" applyFill="1" applyBorder="1" applyAlignment="1">
      <alignment horizontal="center" vertical="center"/>
    </xf>
    <xf numFmtId="0" fontId="0" fillId="6" borderId="48" xfId="0" applyFill="1" applyBorder="1"/>
    <xf numFmtId="0" fontId="0" fillId="8" borderId="61" xfId="0" applyFill="1" applyBorder="1" applyAlignment="1">
      <alignment horizontal="center"/>
    </xf>
    <xf numFmtId="0" fontId="0" fillId="0" borderId="62" xfId="0" applyBorder="1"/>
    <xf numFmtId="0" fontId="0" fillId="0" borderId="31" xfId="0" applyBorder="1"/>
    <xf numFmtId="0" fontId="0" fillId="0" borderId="63" xfId="0" applyBorder="1"/>
    <xf numFmtId="0" fontId="0" fillId="0" borderId="30" xfId="0" applyBorder="1"/>
    <xf numFmtId="0" fontId="0" fillId="0" borderId="64" xfId="0" applyBorder="1"/>
    <xf numFmtId="0" fontId="0" fillId="0" borderId="32" xfId="0" applyBorder="1"/>
    <xf numFmtId="0" fontId="0" fillId="0" borderId="65" xfId="0" applyBorder="1"/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8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63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6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62" xfId="0" applyFont="1" applyBorder="1" applyAlignment="1">
      <alignment vertical="center"/>
    </xf>
    <xf numFmtId="0" fontId="16" fillId="0" borderId="76" xfId="0" applyFont="1" applyBorder="1" applyAlignment="1">
      <alignment horizontal="centerContinuous" vertical="center"/>
    </xf>
    <xf numFmtId="0" fontId="16" fillId="0" borderId="77" xfId="0" applyFont="1" applyBorder="1" applyAlignment="1">
      <alignment horizontal="centerContinuous" vertical="center"/>
    </xf>
    <xf numFmtId="0" fontId="16" fillId="0" borderId="78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1" fillId="0" borderId="8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83" xfId="0" applyFont="1" applyBorder="1" applyAlignment="1">
      <alignment vertical="center"/>
    </xf>
    <xf numFmtId="0" fontId="1" fillId="0" borderId="84" xfId="0" applyFont="1" applyBorder="1" applyAlignment="1">
      <alignment vertical="center"/>
    </xf>
    <xf numFmtId="0" fontId="12" fillId="0" borderId="63" xfId="0" applyFont="1" applyBorder="1" applyAlignment="1">
      <alignment horizontal="center" vertical="center"/>
    </xf>
    <xf numFmtId="0" fontId="0" fillId="3" borderId="0" xfId="0" applyFill="1" applyBorder="1" applyAlignment="1"/>
    <xf numFmtId="0" fontId="4" fillId="4" borderId="19" xfId="0" applyFont="1" applyFill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/>
    </xf>
    <xf numFmtId="0" fontId="3" fillId="0" borderId="85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8" borderId="86" xfId="0" applyFill="1" applyBorder="1" applyAlignment="1">
      <alignment horizontal="center"/>
    </xf>
    <xf numFmtId="0" fontId="0" fillId="9" borderId="1" xfId="0" applyFill="1" applyBorder="1"/>
    <xf numFmtId="0" fontId="19" fillId="0" borderId="27" xfId="0" applyFont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0" borderId="2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3" fillId="10" borderId="26" xfId="0" applyFont="1" applyFill="1" applyBorder="1" applyAlignment="1">
      <alignment vertical="center"/>
    </xf>
    <xf numFmtId="0" fontId="3" fillId="10" borderId="27" xfId="0" applyFont="1" applyFill="1" applyBorder="1" applyAlignment="1">
      <alignment vertical="center"/>
    </xf>
    <xf numFmtId="0" fontId="3" fillId="10" borderId="28" xfId="0" applyFont="1" applyFill="1" applyBorder="1" applyAlignment="1">
      <alignment vertical="center"/>
    </xf>
    <xf numFmtId="0" fontId="3" fillId="7" borderId="27" xfId="0" applyFont="1" applyFill="1" applyBorder="1" applyAlignment="1">
      <alignment vertical="center"/>
    </xf>
    <xf numFmtId="0" fontId="3" fillId="7" borderId="26" xfId="0" applyFont="1" applyFill="1" applyBorder="1" applyAlignment="1">
      <alignment vertical="center"/>
    </xf>
    <xf numFmtId="0" fontId="3" fillId="7" borderId="28" xfId="0" applyFont="1" applyFill="1" applyBorder="1" applyAlignment="1">
      <alignment vertical="center"/>
    </xf>
    <xf numFmtId="0" fontId="3" fillId="5" borderId="87" xfId="0" applyFont="1" applyFill="1" applyBorder="1" applyAlignment="1">
      <alignment horizontal="left" vertical="center"/>
    </xf>
    <xf numFmtId="0" fontId="3" fillId="5" borderId="27" xfId="0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0" fontId="3" fillId="11" borderId="26" xfId="0" applyFont="1" applyFill="1" applyBorder="1" applyAlignment="1">
      <alignment vertical="center"/>
    </xf>
    <xf numFmtId="0" fontId="3" fillId="11" borderId="27" xfId="0" applyFont="1" applyFill="1" applyBorder="1" applyAlignment="1">
      <alignment vertical="center"/>
    </xf>
    <xf numFmtId="0" fontId="3" fillId="11" borderId="29" xfId="0" applyFont="1" applyFill="1" applyBorder="1" applyAlignment="1">
      <alignment vertical="center"/>
    </xf>
    <xf numFmtId="0" fontId="3" fillId="11" borderId="2" xfId="0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0" fontId="3" fillId="12" borderId="21" xfId="0" applyFont="1" applyFill="1" applyBorder="1" applyAlignment="1">
      <alignment vertical="center"/>
    </xf>
    <xf numFmtId="0" fontId="3" fillId="13" borderId="21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8" borderId="21" xfId="0" applyFont="1" applyFill="1" applyBorder="1" applyAlignment="1">
      <alignment vertical="center"/>
    </xf>
    <xf numFmtId="0" fontId="3" fillId="8" borderId="16" xfId="0" applyFont="1" applyFill="1" applyBorder="1" applyAlignment="1">
      <alignment vertical="center"/>
    </xf>
    <xf numFmtId="1" fontId="3" fillId="0" borderId="85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20" fillId="0" borderId="29" xfId="0" applyFont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alignment vertical="center" wrapText="1"/>
      <protection locked="0"/>
    </xf>
    <xf numFmtId="0" fontId="22" fillId="0" borderId="3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93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93" xfId="0" applyFont="1" applyFill="1" applyBorder="1" applyAlignment="1">
      <alignment horizontal="center" vertical="center" wrapText="1"/>
    </xf>
    <xf numFmtId="1" fontId="22" fillId="0" borderId="94" xfId="0" applyNumberFormat="1" applyFont="1" applyFill="1" applyBorder="1" applyAlignment="1">
      <alignment vertical="center" wrapText="1"/>
    </xf>
    <xf numFmtId="1" fontId="22" fillId="0" borderId="95" xfId="0" applyNumberFormat="1" applyFont="1" applyFill="1" applyBorder="1" applyAlignment="1">
      <alignment vertical="center" wrapText="1"/>
    </xf>
    <xf numFmtId="0" fontId="23" fillId="0" borderId="63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4" xfId="0" applyFont="1" applyFill="1" applyBorder="1" applyAlignment="1">
      <alignment horizontal="left" vertical="center" wrapText="1"/>
    </xf>
    <xf numFmtId="0" fontId="23" fillId="0" borderId="96" xfId="0" applyFont="1" applyFill="1" applyBorder="1" applyAlignment="1">
      <alignment horizontal="left" vertical="center" wrapText="1"/>
    </xf>
    <xf numFmtId="0" fontId="22" fillId="0" borderId="96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1" fontId="22" fillId="14" borderId="1" xfId="0" applyNumberFormat="1" applyFont="1" applyFill="1" applyBorder="1" applyAlignment="1" applyProtection="1">
      <alignment vertical="center" wrapText="1"/>
      <protection locked="0"/>
    </xf>
    <xf numFmtId="1" fontId="22" fillId="0" borderId="1" xfId="0" applyNumberFormat="1" applyFont="1" applyFill="1" applyBorder="1" applyAlignment="1">
      <alignment vertical="center" wrapText="1"/>
    </xf>
    <xf numFmtId="1" fontId="22" fillId="2" borderId="1" xfId="0" applyNumberFormat="1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94" xfId="0" applyFont="1" applyFill="1" applyBorder="1" applyAlignment="1">
      <alignment horizontal="center" vertical="center" wrapText="1"/>
    </xf>
    <xf numFmtId="1" fontId="22" fillId="14" borderId="14" xfId="0" applyNumberFormat="1" applyFont="1" applyFill="1" applyBorder="1" applyAlignment="1" applyProtection="1">
      <alignment vertical="center" wrapText="1"/>
      <protection locked="0"/>
    </xf>
    <xf numFmtId="165" fontId="22" fillId="14" borderId="14" xfId="0" applyNumberFormat="1" applyFont="1" applyFill="1" applyBorder="1" applyAlignment="1" applyProtection="1">
      <alignment vertical="center" wrapText="1"/>
      <protection locked="0"/>
    </xf>
    <xf numFmtId="1" fontId="22" fillId="0" borderId="14" xfId="0" applyNumberFormat="1" applyFont="1" applyFill="1" applyBorder="1" applyAlignment="1">
      <alignment vertical="center" wrapText="1"/>
    </xf>
    <xf numFmtId="1" fontId="22" fillId="2" borderId="14" xfId="0" applyNumberFormat="1" applyFont="1" applyFill="1" applyBorder="1" applyAlignment="1">
      <alignment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97" xfId="0" applyFont="1" applyFill="1" applyBorder="1" applyAlignment="1">
      <alignment horizontal="center" vertical="center" wrapText="1"/>
    </xf>
    <xf numFmtId="0" fontId="22" fillId="0" borderId="98" xfId="0" applyFont="1" applyFill="1" applyBorder="1" applyAlignment="1" applyProtection="1">
      <alignment horizontal="left" vertical="center" wrapText="1"/>
    </xf>
    <xf numFmtId="1" fontId="22" fillId="14" borderId="3" xfId="0" applyNumberFormat="1" applyFont="1" applyFill="1" applyBorder="1" applyAlignment="1" applyProtection="1">
      <alignment vertical="center" wrapText="1"/>
      <protection locked="0"/>
    </xf>
    <xf numFmtId="165" fontId="22" fillId="2" borderId="92" xfId="0" applyNumberFormat="1" applyFont="1" applyFill="1" applyBorder="1" applyAlignment="1">
      <alignment horizontal="right" vertical="center" wrapText="1"/>
    </xf>
    <xf numFmtId="165" fontId="23" fillId="2" borderId="92" xfId="0" applyNumberFormat="1" applyFont="1" applyFill="1" applyBorder="1" applyAlignment="1">
      <alignment horizontal="left" vertical="center" wrapText="1"/>
    </xf>
    <xf numFmtId="165" fontId="23" fillId="2" borderId="31" xfId="0" applyNumberFormat="1" applyFont="1" applyFill="1" applyBorder="1" applyAlignment="1">
      <alignment horizontal="left" vertical="center" wrapText="1"/>
    </xf>
    <xf numFmtId="0" fontId="23" fillId="2" borderId="92" xfId="0" applyFont="1" applyFill="1" applyBorder="1" applyAlignment="1">
      <alignment horizontal="left" vertical="center" wrapText="1"/>
    </xf>
    <xf numFmtId="0" fontId="22" fillId="2" borderId="92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 applyProtection="1">
      <alignment horizontal="left" vertical="center" wrapText="1"/>
    </xf>
    <xf numFmtId="165" fontId="22" fillId="2" borderId="60" xfId="0" applyNumberFormat="1" applyFont="1" applyFill="1" applyBorder="1" applyAlignment="1">
      <alignment horizontal="right" vertical="center" wrapText="1"/>
    </xf>
    <xf numFmtId="165" fontId="23" fillId="2" borderId="0" xfId="0" applyNumberFormat="1" applyFont="1" applyFill="1" applyBorder="1" applyAlignment="1">
      <alignment horizontal="left" vertical="center" wrapText="1"/>
    </xf>
    <xf numFmtId="165" fontId="23" fillId="2" borderId="30" xfId="0" applyNumberFormat="1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 applyProtection="1">
      <alignment vertical="center" wrapText="1"/>
    </xf>
    <xf numFmtId="165" fontId="22" fillId="2" borderId="60" xfId="0" applyNumberFormat="1" applyFont="1" applyFill="1" applyBorder="1" applyAlignment="1">
      <alignment horizontal="center" vertical="center" wrapText="1"/>
    </xf>
    <xf numFmtId="1" fontId="22" fillId="14" borderId="94" xfId="0" applyNumberFormat="1" applyFont="1" applyFill="1" applyBorder="1" applyAlignment="1" applyProtection="1">
      <alignment vertical="center" wrapText="1"/>
      <protection locked="0"/>
    </xf>
    <xf numFmtId="164" fontId="22" fillId="2" borderId="0" xfId="0" applyNumberFormat="1" applyFont="1" applyFill="1" applyBorder="1" applyAlignment="1">
      <alignment horizontal="center" vertical="center" wrapText="1"/>
    </xf>
    <xf numFmtId="2" fontId="22" fillId="2" borderId="0" xfId="0" applyNumberFormat="1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vertical="center" wrapText="1"/>
    </xf>
    <xf numFmtId="1" fontId="22" fillId="14" borderId="38" xfId="0" applyNumberFormat="1" applyFont="1" applyFill="1" applyBorder="1" applyAlignment="1" applyProtection="1">
      <alignment vertical="center" wrapText="1"/>
      <protection locked="0"/>
    </xf>
    <xf numFmtId="1" fontId="22" fillId="14" borderId="95" xfId="0" applyNumberFormat="1" applyFont="1" applyFill="1" applyBorder="1" applyAlignment="1" applyProtection="1">
      <alignment vertical="center" wrapText="1"/>
      <protection locked="0"/>
    </xf>
    <xf numFmtId="165" fontId="22" fillId="0" borderId="14" xfId="0" applyNumberFormat="1" applyFont="1" applyFill="1" applyBorder="1" applyAlignment="1">
      <alignment horizontal="center" vertical="center" wrapText="1"/>
    </xf>
    <xf numFmtId="165" fontId="22" fillId="0" borderId="97" xfId="0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left" vertical="center" wrapText="1"/>
    </xf>
    <xf numFmtId="165" fontId="22" fillId="0" borderId="3" xfId="0" applyNumberFormat="1" applyFont="1" applyFill="1" applyBorder="1" applyAlignment="1">
      <alignment horizontal="right" vertical="center" wrapText="1"/>
    </xf>
    <xf numFmtId="165" fontId="22" fillId="0" borderId="27" xfId="0" applyNumberFormat="1" applyFont="1" applyFill="1" applyBorder="1" applyAlignment="1">
      <alignment vertical="center" wrapText="1"/>
    </xf>
    <xf numFmtId="0" fontId="22" fillId="0" borderId="27" xfId="0" applyFont="1" applyFill="1" applyBorder="1" applyAlignment="1">
      <alignment horizontal="left" vertical="center" wrapText="1"/>
    </xf>
    <xf numFmtId="165" fontId="22" fillId="2" borderId="99" xfId="0" applyNumberFormat="1" applyFont="1" applyFill="1" applyBorder="1" applyAlignment="1">
      <alignment horizontal="right" vertical="center" wrapText="1"/>
    </xf>
    <xf numFmtId="165" fontId="22" fillId="0" borderId="1" xfId="0" applyNumberFormat="1" applyFont="1" applyFill="1" applyBorder="1" applyAlignment="1">
      <alignment horizontal="right" vertical="center" wrapText="1"/>
    </xf>
    <xf numFmtId="165" fontId="22" fillId="2" borderId="0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vertical="center" wrapText="1"/>
    </xf>
    <xf numFmtId="165" fontId="22" fillId="0" borderId="8" xfId="0" applyNumberFormat="1" applyFont="1" applyFill="1" applyBorder="1" applyAlignment="1">
      <alignment horizontal="right" vertical="center" wrapText="1"/>
    </xf>
    <xf numFmtId="2" fontId="22" fillId="0" borderId="1" xfId="0" applyNumberFormat="1" applyFont="1" applyFill="1" applyBorder="1" applyAlignment="1">
      <alignment vertical="center" wrapText="1"/>
    </xf>
    <xf numFmtId="165" fontId="22" fillId="0" borderId="38" xfId="0" applyNumberFormat="1" applyFont="1" applyFill="1" applyBorder="1" applyAlignment="1">
      <alignment horizontal="right" vertical="center" wrapText="1"/>
    </xf>
    <xf numFmtId="165" fontId="22" fillId="0" borderId="48" xfId="0" applyNumberFormat="1" applyFont="1" applyFill="1" applyBorder="1" applyAlignment="1">
      <alignment horizontal="right" vertical="center" wrapText="1"/>
    </xf>
    <xf numFmtId="165" fontId="23" fillId="2" borderId="99" xfId="0" applyNumberFormat="1" applyFont="1" applyFill="1" applyBorder="1" applyAlignment="1">
      <alignment horizontal="left" vertical="center" wrapText="1"/>
    </xf>
    <xf numFmtId="165" fontId="23" fillId="2" borderId="60" xfId="0" applyNumberFormat="1" applyFont="1" applyFill="1" applyBorder="1" applyAlignment="1">
      <alignment horizontal="left" vertical="center" wrapText="1"/>
    </xf>
    <xf numFmtId="165" fontId="23" fillId="2" borderId="13" xfId="0" applyNumberFormat="1" applyFont="1" applyFill="1" applyBorder="1" applyAlignment="1">
      <alignment horizontal="left" vertical="center" wrapText="1"/>
    </xf>
    <xf numFmtId="2" fontId="22" fillId="0" borderId="38" xfId="0" applyNumberFormat="1" applyFont="1" applyFill="1" applyBorder="1" applyAlignment="1">
      <alignment vertical="center" wrapText="1"/>
    </xf>
    <xf numFmtId="2" fontId="23" fillId="0" borderId="6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5" fillId="0" borderId="29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3" fillId="2" borderId="92" xfId="0" applyFont="1" applyFill="1" applyBorder="1" applyAlignment="1">
      <alignment horizontal="center" vertical="center" wrapText="1"/>
    </xf>
    <xf numFmtId="1" fontId="26" fillId="6" borderId="26" xfId="0" applyNumberFormat="1" applyFont="1" applyFill="1" applyBorder="1" applyAlignment="1">
      <alignment vertical="center" wrapText="1"/>
    </xf>
    <xf numFmtId="1" fontId="26" fillId="6" borderId="3" xfId="0" applyNumberFormat="1" applyFont="1" applyFill="1" applyBorder="1" applyAlignment="1">
      <alignment vertical="center" wrapText="1"/>
    </xf>
    <xf numFmtId="165" fontId="26" fillId="6" borderId="3" xfId="0" applyNumberFormat="1" applyFont="1" applyFill="1" applyBorder="1" applyAlignment="1">
      <alignment vertical="center" wrapText="1"/>
    </xf>
    <xf numFmtId="1" fontId="26" fillId="0" borderId="101" xfId="0" applyNumberFormat="1" applyFont="1" applyFill="1" applyBorder="1" applyAlignment="1">
      <alignment vertical="center" wrapText="1"/>
    </xf>
    <xf numFmtId="1" fontId="26" fillId="2" borderId="0" xfId="0" applyNumberFormat="1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1" fontId="26" fillId="6" borderId="28" xfId="0" applyNumberFormat="1" applyFont="1" applyFill="1" applyBorder="1" applyAlignment="1">
      <alignment vertical="center" wrapText="1"/>
    </xf>
    <xf numFmtId="1" fontId="26" fillId="6" borderId="14" xfId="0" applyNumberFormat="1" applyFont="1" applyFill="1" applyBorder="1" applyAlignment="1">
      <alignment vertical="center" wrapText="1"/>
    </xf>
    <xf numFmtId="165" fontId="26" fillId="6" borderId="14" xfId="0" applyNumberFormat="1" applyFont="1" applyFill="1" applyBorder="1" applyAlignment="1">
      <alignment vertical="center" wrapText="1"/>
    </xf>
    <xf numFmtId="1" fontId="26" fillId="0" borderId="97" xfId="0" applyNumberFormat="1" applyFont="1" applyFill="1" applyBorder="1" applyAlignment="1">
      <alignment vertical="center" wrapText="1"/>
    </xf>
    <xf numFmtId="1" fontId="26" fillId="2" borderId="96" xfId="0" applyNumberFormat="1" applyFont="1" applyFill="1" applyBorder="1" applyAlignment="1">
      <alignment vertical="center" wrapText="1"/>
    </xf>
    <xf numFmtId="0" fontId="26" fillId="2" borderId="96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165" fontId="26" fillId="6" borderId="3" xfId="0" applyNumberFormat="1" applyFont="1" applyFill="1" applyBorder="1" applyAlignment="1">
      <alignment horizontal="right" vertical="center" wrapText="1"/>
    </xf>
    <xf numFmtId="165" fontId="26" fillId="2" borderId="92" xfId="0" applyNumberFormat="1" applyFont="1" applyFill="1" applyBorder="1" applyAlignment="1">
      <alignment horizontal="right" vertical="center" wrapText="1"/>
    </xf>
    <xf numFmtId="165" fontId="25" fillId="2" borderId="92" xfId="0" applyNumberFormat="1" applyFont="1" applyFill="1" applyBorder="1" applyAlignment="1">
      <alignment horizontal="left" vertical="center" wrapText="1"/>
    </xf>
    <xf numFmtId="0" fontId="25" fillId="2" borderId="92" xfId="0" applyFont="1" applyFill="1" applyBorder="1" applyAlignment="1">
      <alignment horizontal="left" vertical="center" wrapText="1"/>
    </xf>
    <xf numFmtId="0" fontId="26" fillId="2" borderId="92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65" fontId="26" fillId="2" borderId="60" xfId="0" applyNumberFormat="1" applyFont="1" applyFill="1" applyBorder="1" applyAlignment="1">
      <alignment horizontal="right" vertical="center" wrapText="1"/>
    </xf>
    <xf numFmtId="165" fontId="26" fillId="6" borderId="1" xfId="0" applyNumberFormat="1" applyFont="1" applyFill="1" applyBorder="1" applyAlignment="1">
      <alignment horizontal="right" vertical="center" wrapText="1"/>
    </xf>
    <xf numFmtId="165" fontId="25" fillId="2" borderId="0" xfId="0" applyNumberFormat="1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165" fontId="26" fillId="2" borderId="60" xfId="0" applyNumberFormat="1" applyFont="1" applyFill="1" applyBorder="1" applyAlignment="1">
      <alignment horizontal="center" vertical="center" wrapText="1"/>
    </xf>
    <xf numFmtId="165" fontId="26" fillId="6" borderId="1" xfId="0" applyNumberFormat="1" applyFont="1" applyFill="1" applyBorder="1" applyAlignment="1">
      <alignment horizontal="center" vertical="center" wrapText="1"/>
    </xf>
    <xf numFmtId="164" fontId="26" fillId="2" borderId="0" xfId="0" applyNumberFormat="1" applyFont="1" applyFill="1" applyBorder="1" applyAlignment="1">
      <alignment horizontal="center" vertical="center" wrapText="1"/>
    </xf>
    <xf numFmtId="2" fontId="26" fillId="2" borderId="0" xfId="0" applyNumberFormat="1" applyFont="1" applyFill="1" applyBorder="1" applyAlignment="1">
      <alignment horizontal="center" vertical="center" wrapText="1"/>
    </xf>
    <xf numFmtId="165" fontId="26" fillId="0" borderId="14" xfId="0" applyNumberFormat="1" applyFont="1" applyFill="1" applyBorder="1" applyAlignment="1">
      <alignment horizontal="center" vertical="center" wrapText="1"/>
    </xf>
    <xf numFmtId="164" fontId="26" fillId="2" borderId="96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left" vertical="center" wrapText="1"/>
    </xf>
    <xf numFmtId="165" fontId="26" fillId="0" borderId="3" xfId="0" applyNumberFormat="1" applyFont="1" applyFill="1" applyBorder="1" applyAlignment="1">
      <alignment horizontal="right" vertical="center" wrapText="1"/>
    </xf>
    <xf numFmtId="165" fontId="26" fillId="0" borderId="102" xfId="0" applyNumberFormat="1" applyFont="1" applyFill="1" applyBorder="1" applyAlignment="1">
      <alignment horizontal="right" vertical="center" wrapText="1"/>
    </xf>
    <xf numFmtId="1" fontId="26" fillId="0" borderId="103" xfId="0" applyNumberFormat="1" applyFont="1" applyFill="1" applyBorder="1" applyAlignment="1">
      <alignment horizontal="right" vertical="center" wrapText="1"/>
    </xf>
    <xf numFmtId="0" fontId="22" fillId="0" borderId="104" xfId="0" applyFont="1" applyFill="1" applyBorder="1" applyAlignment="1">
      <alignment horizontal="center" vertical="center" wrapText="1"/>
    </xf>
    <xf numFmtId="0" fontId="22" fillId="0" borderId="105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left" vertical="center" wrapText="1"/>
    </xf>
    <xf numFmtId="165" fontId="26" fillId="2" borderId="99" xfId="0" applyNumberFormat="1" applyFont="1" applyFill="1" applyBorder="1" applyAlignment="1">
      <alignment horizontal="right" vertical="center" wrapText="1"/>
    </xf>
    <xf numFmtId="165" fontId="26" fillId="0" borderId="1" xfId="0" applyNumberFormat="1" applyFont="1" applyFill="1" applyBorder="1" applyAlignment="1">
      <alignment horizontal="right" vertical="center" wrapText="1"/>
    </xf>
    <xf numFmtId="165" fontId="26" fillId="2" borderId="0" xfId="0" applyNumberFormat="1" applyFont="1" applyFill="1" applyBorder="1" applyAlignment="1">
      <alignment horizontal="right" vertical="center" wrapText="1"/>
    </xf>
    <xf numFmtId="165" fontId="26" fillId="0" borderId="8" xfId="0" applyNumberFormat="1" applyFont="1" applyFill="1" applyBorder="1" applyAlignment="1">
      <alignment horizontal="right" vertical="center" wrapText="1"/>
    </xf>
    <xf numFmtId="0" fontId="26" fillId="0" borderId="106" xfId="0" applyFont="1" applyFill="1" applyBorder="1" applyAlignment="1">
      <alignment horizontal="right" vertical="center" wrapText="1"/>
    </xf>
    <xf numFmtId="0" fontId="22" fillId="0" borderId="89" xfId="0" applyFont="1" applyFill="1" applyBorder="1" applyAlignment="1">
      <alignment horizontal="center" vertical="center" wrapText="1"/>
    </xf>
    <xf numFmtId="0" fontId="22" fillId="0" borderId="10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vertical="center" wrapText="1"/>
    </xf>
    <xf numFmtId="2" fontId="26" fillId="0" borderId="106" xfId="0" applyNumberFormat="1" applyFont="1" applyFill="1" applyBorder="1" applyAlignment="1">
      <alignment horizontal="right" vertical="center" wrapText="1"/>
    </xf>
    <xf numFmtId="165" fontId="26" fillId="0" borderId="38" xfId="0" applyNumberFormat="1" applyFont="1" applyFill="1" applyBorder="1" applyAlignment="1">
      <alignment horizontal="right" vertical="center" wrapText="1"/>
    </xf>
    <xf numFmtId="165" fontId="25" fillId="2" borderId="99" xfId="0" applyNumberFormat="1" applyFont="1" applyFill="1" applyBorder="1" applyAlignment="1">
      <alignment horizontal="left" vertical="center" wrapText="1"/>
    </xf>
    <xf numFmtId="165" fontId="25" fillId="2" borderId="60" xfId="0" applyNumberFormat="1" applyFont="1" applyFill="1" applyBorder="1" applyAlignment="1">
      <alignment horizontal="left" vertical="center" wrapText="1"/>
    </xf>
    <xf numFmtId="0" fontId="26" fillId="0" borderId="28" xfId="0" applyFont="1" applyFill="1" applyBorder="1" applyAlignment="1">
      <alignment vertical="center" wrapText="1"/>
    </xf>
    <xf numFmtId="165" fontId="25" fillId="2" borderId="16" xfId="0" applyNumberFormat="1" applyFont="1" applyFill="1" applyBorder="1" applyAlignment="1">
      <alignment horizontal="left" vertical="center" wrapText="1"/>
    </xf>
    <xf numFmtId="165" fontId="25" fillId="2" borderId="96" xfId="0" applyNumberFormat="1" applyFont="1" applyFill="1" applyBorder="1" applyAlignment="1">
      <alignment horizontal="left" vertical="center" wrapText="1"/>
    </xf>
    <xf numFmtId="165" fontId="26" fillId="0" borderId="14" xfId="0" applyNumberFormat="1" applyFont="1" applyFill="1" applyBorder="1" applyAlignment="1">
      <alignment horizontal="right" vertical="center" wrapText="1"/>
    </xf>
    <xf numFmtId="165" fontId="26" fillId="0" borderId="15" xfId="0" applyNumberFormat="1" applyFont="1" applyFill="1" applyBorder="1" applyAlignment="1">
      <alignment horizontal="right" vertical="center" wrapText="1"/>
    </xf>
    <xf numFmtId="2" fontId="26" fillId="0" borderId="107" xfId="0" applyNumberFormat="1" applyFont="1" applyFill="1" applyBorder="1" applyAlignment="1">
      <alignment horizontal="right" vertical="center" wrapText="1"/>
    </xf>
    <xf numFmtId="0" fontId="22" fillId="0" borderId="90" xfId="0" applyFont="1" applyFill="1" applyBorder="1" applyAlignment="1">
      <alignment horizontal="center" vertical="center" wrapText="1"/>
    </xf>
    <xf numFmtId="0" fontId="22" fillId="0" borderId="107" xfId="0" applyFont="1" applyFill="1" applyBorder="1" applyAlignment="1">
      <alignment horizontal="center" vertical="center" wrapText="1"/>
    </xf>
    <xf numFmtId="2" fontId="25" fillId="0" borderId="61" xfId="0" applyNumberFormat="1" applyFont="1" applyFill="1" applyBorder="1" applyAlignment="1">
      <alignment horizontal="right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167" fontId="21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16" borderId="1" xfId="0" applyFont="1" applyFill="1" applyBorder="1" applyAlignment="1">
      <alignment vertical="center" wrapText="1"/>
    </xf>
    <xf numFmtId="0" fontId="21" fillId="16" borderId="1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3" xfId="0" applyFont="1" applyBorder="1" applyAlignment="1">
      <alignment horizontal="right" vertical="center"/>
    </xf>
    <xf numFmtId="0" fontId="21" fillId="0" borderId="30" xfId="0" applyFont="1" applyBorder="1" applyAlignment="1">
      <alignment horizontal="right" vertical="center"/>
    </xf>
    <xf numFmtId="0" fontId="21" fillId="0" borderId="63" xfId="0" applyFont="1" applyBorder="1" applyAlignment="1"/>
    <xf numFmtId="0" fontId="21" fillId="0" borderId="30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16" borderId="1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1" fillId="0" borderId="67" xfId="0" applyFont="1" applyBorder="1" applyAlignment="1">
      <alignment vertical="center"/>
    </xf>
    <xf numFmtId="0" fontId="3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/>
    </xf>
    <xf numFmtId="0" fontId="0" fillId="15" borderId="111" xfId="0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21" fillId="0" borderId="10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111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111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111" xfId="0" applyFont="1" applyBorder="1" applyAlignment="1">
      <alignment horizontal="center" vertical="center" wrapText="1"/>
    </xf>
    <xf numFmtId="0" fontId="21" fillId="0" borderId="90" xfId="0" applyFont="1" applyBorder="1" applyAlignment="1">
      <alignment horizontal="left" vertical="top"/>
    </xf>
    <xf numFmtId="0" fontId="21" fillId="0" borderId="122" xfId="0" applyFont="1" applyBorder="1" applyAlignment="1">
      <alignment horizontal="left" vertical="top"/>
    </xf>
    <xf numFmtId="0" fontId="21" fillId="0" borderId="33" xfId="0" applyFont="1" applyBorder="1" applyAlignment="1">
      <alignment horizontal="left" vertical="top"/>
    </xf>
    <xf numFmtId="0" fontId="21" fillId="0" borderId="10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7" fillId="0" borderId="111" xfId="0" applyFont="1" applyBorder="1" applyAlignment="1">
      <alignment horizontal="center" vertical="center" wrapText="1"/>
    </xf>
    <xf numFmtId="0" fontId="27" fillId="0" borderId="121" xfId="0" applyFont="1" applyBorder="1" applyAlignment="1">
      <alignment horizontal="center" vertical="center" wrapText="1"/>
    </xf>
    <xf numFmtId="0" fontId="21" fillId="0" borderId="102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0" fontId="21" fillId="0" borderId="12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7" fontId="21" fillId="0" borderId="8" xfId="0" applyNumberFormat="1" applyFont="1" applyBorder="1" applyAlignment="1">
      <alignment horizontal="center" vertical="center"/>
    </xf>
    <xf numFmtId="167" fontId="21" fillId="0" borderId="111" xfId="0" applyNumberFormat="1" applyFont="1" applyBorder="1" applyAlignment="1">
      <alignment horizontal="center" vertical="center"/>
    </xf>
    <xf numFmtId="167" fontId="21" fillId="0" borderId="67" xfId="0" applyNumberFormat="1" applyFont="1" applyBorder="1" applyAlignment="1">
      <alignment horizontal="center" vertical="center"/>
    </xf>
    <xf numFmtId="0" fontId="21" fillId="16" borderId="38" xfId="0" applyFont="1" applyFill="1" applyBorder="1" applyAlignment="1">
      <alignment horizontal="center" vertical="center" wrapText="1"/>
    </xf>
    <xf numFmtId="0" fontId="21" fillId="16" borderId="19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 wrapText="1"/>
    </xf>
    <xf numFmtId="0" fontId="21" fillId="16" borderId="27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0" fontId="30" fillId="0" borderId="1" xfId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1" fillId="16" borderId="8" xfId="0" applyFont="1" applyFill="1" applyBorder="1" applyAlignment="1">
      <alignment horizontal="center" vertical="center" wrapText="1"/>
    </xf>
    <xf numFmtId="0" fontId="21" fillId="16" borderId="67" xfId="0" applyFont="1" applyFill="1" applyBorder="1" applyAlignment="1">
      <alignment horizontal="center" vertical="center" wrapText="1"/>
    </xf>
    <xf numFmtId="0" fontId="21" fillId="16" borderId="27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left" vertical="center"/>
    </xf>
    <xf numFmtId="0" fontId="21" fillId="0" borderId="121" xfId="0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11" xfId="0" applyFont="1" applyFill="1" applyBorder="1" applyAlignment="1">
      <alignment horizontal="center" vertical="center"/>
    </xf>
    <xf numFmtId="0" fontId="21" fillId="0" borderId="6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104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20" fontId="21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16" borderId="48" xfId="0" applyFont="1" applyFill="1" applyBorder="1" applyAlignment="1">
      <alignment horizontal="center" vertical="center" wrapText="1"/>
    </xf>
    <xf numFmtId="0" fontId="21" fillId="16" borderId="49" xfId="0" applyFont="1" applyFill="1" applyBorder="1" applyAlignment="1">
      <alignment horizontal="center" vertical="center" wrapText="1"/>
    </xf>
    <xf numFmtId="0" fontId="21" fillId="16" borderId="99" xfId="0" applyFont="1" applyFill="1" applyBorder="1" applyAlignment="1">
      <alignment horizontal="center" vertical="center" wrapText="1"/>
    </xf>
    <xf numFmtId="0" fontId="21" fillId="16" borderId="58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94" xfId="0" applyFont="1" applyBorder="1" applyAlignment="1">
      <alignment horizontal="center" vertical="center" wrapText="1"/>
    </xf>
    <xf numFmtId="0" fontId="25" fillId="0" borderId="63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4" fillId="0" borderId="62" xfId="0" applyFont="1" applyFill="1" applyBorder="1" applyAlignment="1">
      <alignment horizontal="center" vertical="center" wrapText="1"/>
    </xf>
    <xf numFmtId="0" fontId="24" fillId="0" borderId="9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3" fillId="0" borderId="63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6" fillId="0" borderId="26" xfId="0" applyFont="1" applyFill="1" applyBorder="1" applyAlignment="1">
      <alignment horizontal="left" vertical="center" wrapText="1"/>
    </xf>
    <xf numFmtId="0" fontId="26" fillId="0" borderId="93" xfId="0" applyFont="1" applyFill="1" applyBorder="1" applyAlignment="1">
      <alignment horizontal="left" vertical="center" wrapText="1"/>
    </xf>
    <xf numFmtId="0" fontId="26" fillId="0" borderId="112" xfId="0" applyFont="1" applyFill="1" applyBorder="1" applyAlignment="1">
      <alignment horizontal="left" vertical="center" wrapText="1"/>
    </xf>
    <xf numFmtId="0" fontId="26" fillId="0" borderId="95" xfId="0" applyFont="1" applyFill="1" applyBorder="1" applyAlignment="1">
      <alignment horizontal="left" vertical="center" wrapText="1"/>
    </xf>
    <xf numFmtId="0" fontId="25" fillId="0" borderId="36" xfId="0" applyFont="1" applyFill="1" applyBorder="1" applyAlignment="1">
      <alignment horizontal="left" vertical="center" wrapText="1"/>
    </xf>
    <xf numFmtId="0" fontId="25" fillId="0" borderId="86" xfId="0" applyFont="1" applyFill="1" applyBorder="1" applyAlignment="1">
      <alignment horizontal="left" vertical="center" wrapText="1"/>
    </xf>
    <xf numFmtId="0" fontId="25" fillId="0" borderId="65" xfId="0" applyFont="1" applyFill="1" applyBorder="1" applyAlignment="1">
      <alignment horizontal="left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5" fillId="0" borderId="91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88" xfId="0" applyFont="1" applyFill="1" applyBorder="1" applyAlignment="1">
      <alignment vertical="center" textRotation="255" wrapText="1"/>
    </xf>
    <xf numFmtId="0" fontId="27" fillId="0" borderId="89" xfId="0" applyFont="1" applyBorder="1" applyAlignment="1">
      <alignment vertical="center" textRotation="255" wrapText="1"/>
    </xf>
    <xf numFmtId="0" fontId="23" fillId="0" borderId="89" xfId="0" applyFont="1" applyFill="1" applyBorder="1" applyAlignment="1">
      <alignment horizontal="center" vertical="center" wrapText="1"/>
    </xf>
    <xf numFmtId="0" fontId="23" fillId="0" borderId="90" xfId="0" applyFont="1" applyFill="1" applyBorder="1" applyAlignment="1">
      <alignment horizontal="center" vertical="center" wrapText="1"/>
    </xf>
    <xf numFmtId="0" fontId="25" fillId="0" borderId="64" xfId="0" applyFont="1" applyFill="1" applyBorder="1" applyAlignment="1">
      <alignment horizontal="left" vertical="center" wrapText="1"/>
    </xf>
    <xf numFmtId="0" fontId="25" fillId="0" borderId="96" xfId="0" applyFon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vertical="center" textRotation="255" wrapText="1"/>
    </xf>
    <xf numFmtId="0" fontId="27" fillId="0" borderId="27" xfId="0" applyFont="1" applyBorder="1" applyAlignment="1">
      <alignment vertical="center" textRotation="255" wrapText="1"/>
    </xf>
    <xf numFmtId="0" fontId="23" fillId="0" borderId="64" xfId="0" applyFont="1" applyFill="1" applyBorder="1" applyAlignment="1">
      <alignment horizontal="left" vertical="center" wrapText="1"/>
    </xf>
    <xf numFmtId="0" fontId="23" fillId="0" borderId="96" xfId="0" applyFont="1" applyFill="1" applyBorder="1" applyAlignment="1">
      <alignment horizontal="left" vertical="center" wrapText="1"/>
    </xf>
    <xf numFmtId="0" fontId="23" fillId="0" borderId="32" xfId="0" applyFont="1" applyFill="1" applyBorder="1" applyAlignment="1">
      <alignment horizontal="left" vertical="center" wrapText="1"/>
    </xf>
    <xf numFmtId="0" fontId="23" fillId="0" borderId="60" xfId="0" applyFont="1" applyFill="1" applyBorder="1" applyAlignment="1" applyProtection="1">
      <alignment horizontal="center" vertical="center" wrapText="1"/>
      <protection locked="0"/>
    </xf>
    <xf numFmtId="0" fontId="23" fillId="0" borderId="110" xfId="0" applyFont="1" applyFill="1" applyBorder="1" applyAlignment="1">
      <alignment horizontal="center" vertical="center" wrapText="1"/>
    </xf>
    <xf numFmtId="0" fontId="23" fillId="0" borderId="109" xfId="0" applyFont="1" applyFill="1" applyBorder="1" applyAlignment="1">
      <alignment horizontal="center" vertical="center" wrapText="1"/>
    </xf>
    <xf numFmtId="0" fontId="23" fillId="0" borderId="113" xfId="0" applyFont="1" applyFill="1" applyBorder="1" applyAlignment="1">
      <alignment horizontal="center" vertical="center" wrapText="1"/>
    </xf>
    <xf numFmtId="0" fontId="23" fillId="0" borderId="114" xfId="0" applyFont="1" applyFill="1" applyBorder="1" applyAlignment="1">
      <alignment horizontal="left" vertical="center" wrapText="1"/>
    </xf>
    <xf numFmtId="0" fontId="23" fillId="0" borderId="87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88" xfId="0" applyFont="1" applyFill="1" applyBorder="1" applyAlignment="1">
      <alignment vertical="center" textRotation="255" wrapText="1"/>
    </xf>
    <xf numFmtId="0" fontId="21" fillId="0" borderId="89" xfId="0" applyFont="1" applyBorder="1" applyAlignment="1">
      <alignment vertical="center" textRotation="255" wrapText="1"/>
    </xf>
    <xf numFmtId="0" fontId="21" fillId="0" borderId="115" xfId="0" applyFont="1" applyBorder="1" applyAlignment="1">
      <alignment vertical="center" textRotation="255" wrapText="1"/>
    </xf>
    <xf numFmtId="0" fontId="23" fillId="0" borderId="100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left" vertical="center" wrapText="1"/>
    </xf>
    <xf numFmtId="0" fontId="23" fillId="0" borderId="86" xfId="0" applyFont="1" applyFill="1" applyBorder="1" applyAlignment="1">
      <alignment horizontal="left" vertical="center" wrapText="1"/>
    </xf>
    <xf numFmtId="0" fontId="23" fillId="0" borderId="105" xfId="0" applyFont="1" applyFill="1" applyBorder="1" applyAlignment="1">
      <alignment vertical="center" textRotation="255" wrapText="1"/>
    </xf>
    <xf numFmtId="0" fontId="21" fillId="0" borderId="106" xfId="0" applyFont="1" applyBorder="1" applyAlignment="1">
      <alignment vertical="center" textRotation="255" wrapText="1"/>
    </xf>
    <xf numFmtId="0" fontId="22" fillId="0" borderId="26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8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justify" wrapText="1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30" xfId="0" applyFont="1" applyFill="1" applyBorder="1" applyAlignment="1" applyProtection="1">
      <alignment horizontal="left" vertical="center" wrapText="1"/>
      <protection locked="0"/>
    </xf>
    <xf numFmtId="1" fontId="22" fillId="0" borderId="0" xfId="0" applyNumberFormat="1" applyFont="1" applyFill="1" applyBorder="1" applyAlignment="1" applyProtection="1">
      <alignment horizontal="left" vertical="center" wrapText="1"/>
      <protection locked="0"/>
    </xf>
    <xf numFmtId="1" fontId="22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92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18" fillId="0" borderId="108" xfId="0" applyFont="1" applyBorder="1" applyAlignment="1">
      <alignment horizontal="left"/>
    </xf>
    <xf numFmtId="0" fontId="14" fillId="0" borderId="108" xfId="0" applyFont="1" applyBorder="1" applyAlignment="1">
      <alignment horizontal="left"/>
    </xf>
    <xf numFmtId="0" fontId="0" fillId="4" borderId="36" xfId="0" applyFill="1" applyBorder="1" applyAlignment="1">
      <alignment horizontal="center"/>
    </xf>
    <xf numFmtId="0" fontId="0" fillId="4" borderId="86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15" borderId="89" xfId="0" applyFill="1" applyBorder="1" applyAlignment="1">
      <alignment horizontal="center"/>
    </xf>
    <xf numFmtId="0" fontId="0" fillId="15" borderId="111" xfId="0" applyFill="1" applyBorder="1" applyAlignment="1">
      <alignment horizontal="center"/>
    </xf>
    <xf numFmtId="0" fontId="0" fillId="4" borderId="111" xfId="0" applyFill="1" applyBorder="1" applyAlignment="1">
      <alignment horizontal="center"/>
    </xf>
    <xf numFmtId="0" fontId="0" fillId="15" borderId="36" xfId="0" applyFill="1" applyBorder="1" applyAlignment="1">
      <alignment horizontal="center"/>
    </xf>
    <xf numFmtId="0" fontId="0" fillId="15" borderId="86" xfId="0" applyFill="1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1" fillId="0" borderId="120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11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" fillId="0" borderId="11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1" fillId="0" borderId="27" xfId="0" applyFont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file:///C:\Documents%20and%20Settings\Administrador\Configuraci&#243;n%20local\Archivos%20temporales%20de%20Internet\Content.IE5\8EJQENJN\Escritori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953558</xdr:colOff>
      <xdr:row>2</xdr:row>
      <xdr:rowOff>143933</xdr:rowOff>
    </xdr:from>
    <xdr:to>
      <xdr:col>3</xdr:col>
      <xdr:colOff>500591</xdr:colOff>
      <xdr:row>4</xdr:row>
      <xdr:rowOff>109008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9765AE5-1C80-4EDE-B599-E77B74D79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641" y="461433"/>
          <a:ext cx="552450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953558</xdr:colOff>
      <xdr:row>46</xdr:row>
      <xdr:rowOff>143933</xdr:rowOff>
    </xdr:from>
    <xdr:to>
      <xdr:col>3</xdr:col>
      <xdr:colOff>500591</xdr:colOff>
      <xdr:row>48</xdr:row>
      <xdr:rowOff>109008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9765AE5-1C80-4EDE-B599-E77B74D79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608" y="543983"/>
          <a:ext cx="470958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953558</xdr:colOff>
      <xdr:row>90</xdr:row>
      <xdr:rowOff>143933</xdr:rowOff>
    </xdr:from>
    <xdr:to>
      <xdr:col>3</xdr:col>
      <xdr:colOff>500591</xdr:colOff>
      <xdr:row>92</xdr:row>
      <xdr:rowOff>109008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D9765AE5-1C80-4EDE-B599-E77B74D79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608" y="543983"/>
          <a:ext cx="470958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5</xdr:row>
      <xdr:rowOff>171450</xdr:rowOff>
    </xdr:from>
    <xdr:to>
      <xdr:col>13</xdr:col>
      <xdr:colOff>381000</xdr:colOff>
      <xdr:row>7</xdr:row>
      <xdr:rowOff>28575</xdr:rowOff>
    </xdr:to>
    <xdr:sp macro="" textlink="">
      <xdr:nvSpPr>
        <xdr:cNvPr id="2049" name="AutoShape 1494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11620500" y="1190625"/>
          <a:ext cx="304800" cy="257175"/>
        </a:xfrm>
        <a:prstGeom prst="actionButtonBackPrevious">
          <a:avLst/>
        </a:prstGeom>
        <a:solidFill>
          <a:srgbClr val="4F81BD"/>
        </a:solidFill>
        <a:ln w="12700">
          <a:solidFill>
            <a:srgbClr val="000000"/>
          </a:solidFill>
          <a:miter lim="800000"/>
          <a:headEnd type="none" w="sm" len="sm"/>
          <a:tailEnd type="none" w="sm" len="sm"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gor2269@hotmail.com" TargetMode="External"/><Relationship Id="rId2" Type="http://schemas.openxmlformats.org/officeDocument/2006/relationships/hyperlink" Target="mailto:egor2269@hotmail.com" TargetMode="External"/><Relationship Id="rId1" Type="http://schemas.openxmlformats.org/officeDocument/2006/relationships/hyperlink" Target="mailto:egor2269@hot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1"/>
  <sheetViews>
    <sheetView tabSelected="1" zoomScaleNormal="100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.7109375" style="369" customWidth="1"/>
    <col min="2" max="2" width="13.7109375" style="369" customWidth="1"/>
    <col min="3" max="3" width="12.85546875" style="369" customWidth="1"/>
    <col min="4" max="4" width="5.85546875" style="369" customWidth="1"/>
    <col min="5" max="5" width="6" style="369" customWidth="1"/>
    <col min="6" max="6" width="5.5703125" style="369" customWidth="1"/>
    <col min="7" max="7" width="5.42578125" style="369" customWidth="1"/>
    <col min="8" max="8" width="3.7109375" style="369" customWidth="1"/>
    <col min="9" max="9" width="18.28515625" style="369" customWidth="1"/>
    <col min="10" max="10" width="7" style="369" customWidth="1"/>
    <col min="11" max="11" width="7.5703125" style="369" customWidth="1"/>
    <col min="12" max="12" width="6.42578125" style="369" customWidth="1"/>
    <col min="13" max="13" width="6.85546875" style="369" customWidth="1"/>
    <col min="14" max="14" width="6.140625" style="369" customWidth="1"/>
    <col min="15" max="15" width="6.5703125" style="369" customWidth="1"/>
    <col min="16" max="16" width="7.85546875" style="369" customWidth="1"/>
    <col min="17" max="17" width="7.42578125" style="369" bestFit="1" customWidth="1"/>
    <col min="18" max="18" width="5.28515625" style="369" customWidth="1"/>
    <col min="19" max="19" width="7.28515625" style="369" customWidth="1"/>
    <col min="20" max="20" width="7.42578125" style="368" customWidth="1"/>
    <col min="21" max="21" width="6.5703125" style="369" customWidth="1"/>
    <col min="22" max="22" width="11.42578125" style="369" customWidth="1"/>
    <col min="23" max="23" width="10.7109375" style="369" customWidth="1"/>
    <col min="24" max="24" width="9.7109375" style="369" customWidth="1"/>
    <col min="25" max="25" width="8.85546875" style="369" customWidth="1"/>
    <col min="26" max="26" width="8.7109375" style="369" customWidth="1"/>
    <col min="27" max="27" width="1.42578125" style="369" customWidth="1"/>
    <col min="28" max="28" width="19.5703125" style="369" bestFit="1" customWidth="1"/>
    <col min="29" max="29" width="18.140625" style="369" bestFit="1" customWidth="1"/>
    <col min="30" max="30" width="3" style="369" customWidth="1"/>
    <col min="31" max="16384" width="11.42578125" style="372"/>
  </cols>
  <sheetData>
    <row r="1" spans="1:30" ht="12.75" customHeight="1" x14ac:dyDescent="0.2">
      <c r="A1" s="458"/>
      <c r="B1" s="461" t="s">
        <v>231</v>
      </c>
      <c r="C1" s="461"/>
      <c r="D1" s="461"/>
      <c r="E1" s="461"/>
      <c r="F1" s="461"/>
      <c r="G1" s="461"/>
      <c r="H1" s="461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1"/>
    </row>
    <row r="2" spans="1:30" ht="18.75" customHeight="1" x14ac:dyDescent="0.2">
      <c r="A2" s="459"/>
      <c r="B2" s="462"/>
      <c r="C2" s="462"/>
      <c r="D2" s="462"/>
      <c r="E2" s="462"/>
      <c r="F2" s="462"/>
      <c r="G2" s="462"/>
      <c r="H2" s="462"/>
      <c r="I2" s="472" t="s">
        <v>55</v>
      </c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4"/>
    </row>
    <row r="3" spans="1:30" ht="23.25" customHeight="1" x14ac:dyDescent="0.2">
      <c r="A3" s="459"/>
      <c r="B3" s="462"/>
      <c r="C3" s="462"/>
      <c r="D3" s="462"/>
      <c r="E3" s="462"/>
      <c r="F3" s="462"/>
      <c r="G3" s="462"/>
      <c r="H3" s="462"/>
      <c r="I3" s="472" t="s">
        <v>56</v>
      </c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4"/>
    </row>
    <row r="4" spans="1:30" ht="22.5" customHeight="1" x14ac:dyDescent="0.2">
      <c r="A4" s="459"/>
      <c r="B4" s="462"/>
      <c r="C4" s="462"/>
      <c r="D4" s="462"/>
      <c r="E4" s="462"/>
      <c r="F4" s="462"/>
      <c r="G4" s="462"/>
      <c r="H4" s="462"/>
      <c r="I4" s="472" t="s">
        <v>190</v>
      </c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4"/>
    </row>
    <row r="5" spans="1:30" ht="45.75" customHeight="1" x14ac:dyDescent="0.2">
      <c r="A5" s="460"/>
      <c r="B5" s="462"/>
      <c r="C5" s="462"/>
      <c r="D5" s="462"/>
      <c r="E5" s="462"/>
      <c r="F5" s="462"/>
      <c r="G5" s="462"/>
      <c r="H5" s="462"/>
      <c r="I5" s="472" t="s">
        <v>332</v>
      </c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4"/>
    </row>
    <row r="6" spans="1:30" x14ac:dyDescent="0.2">
      <c r="A6" s="452" t="s">
        <v>191</v>
      </c>
      <c r="B6" s="446"/>
      <c r="C6" s="446"/>
      <c r="D6" s="435" t="s">
        <v>233</v>
      </c>
      <c r="E6" s="435"/>
      <c r="F6" s="435"/>
      <c r="G6" s="435"/>
      <c r="H6" s="435"/>
      <c r="I6" s="435"/>
      <c r="J6" s="446" t="s">
        <v>224</v>
      </c>
      <c r="K6" s="446"/>
      <c r="L6" s="463">
        <v>270713000547</v>
      </c>
      <c r="M6" s="463"/>
      <c r="N6" s="463"/>
      <c r="O6" s="441" t="s">
        <v>58</v>
      </c>
      <c r="P6" s="441"/>
      <c r="Q6" s="416" t="s">
        <v>237</v>
      </c>
      <c r="R6" s="417"/>
      <c r="S6" s="417"/>
      <c r="T6" s="417"/>
      <c r="U6" s="418"/>
      <c r="V6" s="380" t="s">
        <v>59</v>
      </c>
      <c r="W6" s="416" t="s">
        <v>238</v>
      </c>
      <c r="X6" s="417"/>
      <c r="Y6" s="417"/>
      <c r="Z6" s="417"/>
      <c r="AA6" s="453"/>
      <c r="AB6" s="372"/>
    </row>
    <row r="7" spans="1:30" x14ac:dyDescent="0.2">
      <c r="A7" s="452" t="s">
        <v>192</v>
      </c>
      <c r="B7" s="446"/>
      <c r="C7" s="446"/>
      <c r="D7" s="435" t="s">
        <v>234</v>
      </c>
      <c r="E7" s="435"/>
      <c r="F7" s="435"/>
      <c r="G7" s="435"/>
      <c r="H7" s="435"/>
      <c r="I7" s="435"/>
      <c r="J7" s="446" t="s">
        <v>224</v>
      </c>
      <c r="K7" s="446"/>
      <c r="L7" s="445"/>
      <c r="M7" s="445"/>
      <c r="N7" s="445"/>
      <c r="O7" s="416"/>
      <c r="P7" s="417"/>
      <c r="Q7" s="417"/>
      <c r="R7" s="417"/>
      <c r="S7" s="417"/>
      <c r="T7" s="417"/>
      <c r="U7" s="417"/>
      <c r="V7" s="418"/>
      <c r="W7" s="381"/>
      <c r="X7" s="381"/>
      <c r="Y7" s="416"/>
      <c r="Z7" s="417"/>
      <c r="AA7" s="453"/>
    </row>
    <row r="8" spans="1:30" x14ac:dyDescent="0.2">
      <c r="A8" s="452" t="s">
        <v>60</v>
      </c>
      <c r="B8" s="446"/>
      <c r="C8" s="446"/>
      <c r="D8" s="465" t="s">
        <v>244</v>
      </c>
      <c r="E8" s="465"/>
      <c r="F8" s="465"/>
      <c r="G8" s="465"/>
      <c r="H8" s="465"/>
      <c r="I8" s="465"/>
      <c r="J8" s="446" t="s">
        <v>61</v>
      </c>
      <c r="K8" s="446"/>
      <c r="L8" s="457" t="s">
        <v>236</v>
      </c>
      <c r="M8" s="445"/>
      <c r="N8" s="445"/>
      <c r="O8" s="441" t="s">
        <v>201</v>
      </c>
      <c r="P8" s="441"/>
      <c r="Q8" s="435" t="s">
        <v>239</v>
      </c>
      <c r="R8" s="435"/>
      <c r="S8" s="435"/>
      <c r="T8" s="441" t="s">
        <v>202</v>
      </c>
      <c r="U8" s="441"/>
      <c r="V8" s="435" t="s">
        <v>240</v>
      </c>
      <c r="W8" s="435"/>
      <c r="X8" s="441" t="s">
        <v>203</v>
      </c>
      <c r="Y8" s="441"/>
      <c r="Z8" s="435" t="s">
        <v>241</v>
      </c>
      <c r="AA8" s="448"/>
      <c r="AB8" s="372"/>
      <c r="AC8" s="372"/>
    </row>
    <row r="9" spans="1:30" ht="12.75" customHeight="1" x14ac:dyDescent="0.2">
      <c r="A9" s="443" t="s">
        <v>206</v>
      </c>
      <c r="B9" s="442"/>
      <c r="C9" s="442"/>
      <c r="D9" s="422" t="s">
        <v>235</v>
      </c>
      <c r="E9" s="424"/>
      <c r="F9" s="424"/>
      <c r="G9" s="424"/>
      <c r="H9" s="424"/>
      <c r="I9" s="423"/>
      <c r="J9" s="444" t="s">
        <v>204</v>
      </c>
      <c r="K9" s="444"/>
      <c r="L9" s="445">
        <v>3104015583</v>
      </c>
      <c r="M9" s="445"/>
      <c r="N9" s="445"/>
      <c r="O9" s="416"/>
      <c r="P9" s="417"/>
      <c r="Q9" s="417"/>
      <c r="R9" s="417"/>
      <c r="S9" s="418"/>
      <c r="T9" s="446" t="s">
        <v>205</v>
      </c>
      <c r="U9" s="446"/>
      <c r="V9" s="446"/>
      <c r="W9" s="447" t="s">
        <v>259</v>
      </c>
      <c r="X9" s="435"/>
      <c r="Y9" s="435"/>
      <c r="Z9" s="435"/>
      <c r="AA9" s="448"/>
    </row>
    <row r="10" spans="1:30" s="373" customFormat="1" x14ac:dyDescent="0.2">
      <c r="A10" s="383"/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8"/>
      <c r="U10" s="364"/>
      <c r="V10" s="364"/>
      <c r="W10" s="364"/>
      <c r="X10" s="364"/>
      <c r="Y10" s="364"/>
      <c r="Z10" s="364"/>
      <c r="AA10" s="384"/>
      <c r="AB10" s="364"/>
      <c r="AC10" s="364"/>
      <c r="AD10" s="364"/>
    </row>
    <row r="11" spans="1:30" s="373" customFormat="1" x14ac:dyDescent="0.2">
      <c r="A11" s="385"/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8"/>
      <c r="U11" s="364"/>
      <c r="V11" s="364"/>
      <c r="W11" s="364"/>
      <c r="X11" s="364"/>
      <c r="Y11" s="364"/>
      <c r="Z11" s="364"/>
      <c r="AA11" s="384"/>
      <c r="AB11" s="364"/>
      <c r="AC11" s="364"/>
      <c r="AD11" s="364"/>
    </row>
    <row r="12" spans="1:30" s="374" customFormat="1" ht="23.25" customHeight="1" x14ac:dyDescent="0.2">
      <c r="A12" s="443" t="s">
        <v>193</v>
      </c>
      <c r="B12" s="442"/>
      <c r="C12" s="377" t="s">
        <v>207</v>
      </c>
      <c r="D12" s="442" t="s">
        <v>194</v>
      </c>
      <c r="E12" s="442"/>
      <c r="F12" s="442"/>
      <c r="G12" s="442"/>
      <c r="H12" s="442"/>
      <c r="I12" s="439" t="s">
        <v>226</v>
      </c>
      <c r="J12" s="442" t="s">
        <v>195</v>
      </c>
      <c r="K12" s="442"/>
      <c r="L12" s="442"/>
      <c r="M12" s="442"/>
      <c r="N12" s="466" t="s">
        <v>227</v>
      </c>
      <c r="O12" s="467"/>
      <c r="P12" s="442" t="s">
        <v>196</v>
      </c>
      <c r="Q12" s="442"/>
      <c r="R12" s="466" t="s">
        <v>228</v>
      </c>
      <c r="S12" s="467"/>
      <c r="T12" s="442" t="s">
        <v>69</v>
      </c>
      <c r="U12" s="442"/>
      <c r="V12" s="439" t="s">
        <v>229</v>
      </c>
      <c r="W12" s="439" t="s">
        <v>230</v>
      </c>
      <c r="Y12" s="370"/>
      <c r="Z12" s="370"/>
      <c r="AA12" s="386"/>
      <c r="AB12" s="370"/>
      <c r="AC12" s="370"/>
      <c r="AD12" s="370"/>
    </row>
    <row r="13" spans="1:30" x14ac:dyDescent="0.2">
      <c r="A13" s="451" t="s">
        <v>225</v>
      </c>
      <c r="B13" s="441"/>
      <c r="C13" s="378" t="s">
        <v>210</v>
      </c>
      <c r="D13" s="378" t="s">
        <v>211</v>
      </c>
      <c r="E13" s="378" t="s">
        <v>212</v>
      </c>
      <c r="F13" s="378" t="s">
        <v>213</v>
      </c>
      <c r="G13" s="378" t="s">
        <v>214</v>
      </c>
      <c r="H13" s="378" t="s">
        <v>215</v>
      </c>
      <c r="I13" s="440"/>
      <c r="J13" s="378" t="s">
        <v>216</v>
      </c>
      <c r="K13" s="378" t="s">
        <v>217</v>
      </c>
      <c r="L13" s="378" t="s">
        <v>218</v>
      </c>
      <c r="M13" s="378" t="s">
        <v>219</v>
      </c>
      <c r="N13" s="468"/>
      <c r="O13" s="469"/>
      <c r="P13" s="378" t="s">
        <v>140</v>
      </c>
      <c r="Q13" s="378" t="s">
        <v>141</v>
      </c>
      <c r="R13" s="468"/>
      <c r="S13" s="469"/>
      <c r="T13" s="403" t="s">
        <v>220</v>
      </c>
      <c r="U13" s="378" t="s">
        <v>221</v>
      </c>
      <c r="V13" s="440"/>
      <c r="W13" s="440"/>
      <c r="X13" s="370"/>
      <c r="Y13" s="368"/>
      <c r="Z13" s="368"/>
      <c r="AA13" s="387"/>
      <c r="AB13" s="366"/>
      <c r="AC13" s="366"/>
    </row>
    <row r="14" spans="1:30" x14ac:dyDescent="0.2">
      <c r="A14" s="451" t="s">
        <v>208</v>
      </c>
      <c r="B14" s="441"/>
      <c r="C14" s="367">
        <v>2</v>
      </c>
      <c r="D14" s="367">
        <v>3</v>
      </c>
      <c r="E14" s="367">
        <v>2</v>
      </c>
      <c r="F14" s="367">
        <v>2</v>
      </c>
      <c r="G14" s="367">
        <v>3</v>
      </c>
      <c r="H14" s="367">
        <v>2</v>
      </c>
      <c r="I14" s="367">
        <f>+C14+D14+E14+F14+G14+H14</f>
        <v>14</v>
      </c>
      <c r="J14" s="367">
        <v>3</v>
      </c>
      <c r="K14" s="367">
        <v>3</v>
      </c>
      <c r="L14" s="367">
        <v>2</v>
      </c>
      <c r="M14" s="367">
        <v>2</v>
      </c>
      <c r="N14" s="435">
        <f>+J14+K14+L14+M14</f>
        <v>10</v>
      </c>
      <c r="O14" s="435"/>
      <c r="P14" s="367">
        <v>2</v>
      </c>
      <c r="Q14" s="367">
        <v>1</v>
      </c>
      <c r="R14" s="435">
        <f>+P14+Q14</f>
        <v>3</v>
      </c>
      <c r="S14" s="435"/>
      <c r="T14" s="401"/>
      <c r="U14" s="367"/>
      <c r="V14" s="367">
        <f>+T14+U14</f>
        <v>0</v>
      </c>
      <c r="W14" s="367">
        <f>+I14+N14+R14+V14</f>
        <v>27</v>
      </c>
      <c r="X14" s="368"/>
      <c r="Y14" s="368"/>
      <c r="Z14" s="368"/>
      <c r="AA14" s="387"/>
      <c r="AB14" s="366"/>
      <c r="AC14" s="366"/>
    </row>
    <row r="15" spans="1:30" ht="33.75" customHeight="1" x14ac:dyDescent="0.2">
      <c r="A15" s="443" t="s">
        <v>209</v>
      </c>
      <c r="B15" s="442"/>
      <c r="C15" s="382">
        <v>46</v>
      </c>
      <c r="D15" s="382">
        <v>70</v>
      </c>
      <c r="E15" s="382">
        <v>54</v>
      </c>
      <c r="F15" s="382">
        <v>48</v>
      </c>
      <c r="G15" s="382">
        <v>62</v>
      </c>
      <c r="H15" s="382">
        <v>54</v>
      </c>
      <c r="I15" s="367">
        <f>+C15+D15+E15+F15+G15+H15</f>
        <v>334</v>
      </c>
      <c r="J15" s="367">
        <v>60</v>
      </c>
      <c r="K15" s="367">
        <v>55</v>
      </c>
      <c r="L15" s="367">
        <v>58</v>
      </c>
      <c r="M15" s="367">
        <v>57</v>
      </c>
      <c r="N15" s="435">
        <f>+J15+K15+L15+M15</f>
        <v>230</v>
      </c>
      <c r="O15" s="435"/>
      <c r="P15" s="367">
        <v>60</v>
      </c>
      <c r="Q15" s="367">
        <v>36</v>
      </c>
      <c r="R15" s="435">
        <f>+P15+Q15</f>
        <v>96</v>
      </c>
      <c r="S15" s="435"/>
      <c r="T15" s="401"/>
      <c r="U15" s="367"/>
      <c r="V15" s="367">
        <f>+T15+U15</f>
        <v>0</v>
      </c>
      <c r="W15" s="367">
        <v>660</v>
      </c>
      <c r="X15" s="368"/>
      <c r="Y15" s="368"/>
      <c r="Z15" s="368"/>
      <c r="AA15" s="387"/>
      <c r="AB15" s="366"/>
      <c r="AC15" s="366"/>
    </row>
    <row r="16" spans="1:30" ht="15.75" customHeight="1" x14ac:dyDescent="0.2">
      <c r="A16" s="388"/>
      <c r="B16" s="371"/>
      <c r="C16" s="375"/>
      <c r="D16" s="375"/>
      <c r="E16" s="375"/>
      <c r="F16" s="375"/>
      <c r="G16" s="375"/>
      <c r="H16" s="375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U16" s="368"/>
      <c r="V16" s="368"/>
      <c r="W16" s="368"/>
      <c r="X16" s="368"/>
      <c r="Y16" s="368"/>
      <c r="Z16" s="368"/>
      <c r="AA16" s="387"/>
      <c r="AB16" s="366"/>
      <c r="AC16" s="366"/>
    </row>
    <row r="17" spans="1:30" ht="12.75" customHeight="1" x14ac:dyDescent="0.2">
      <c r="A17" s="451" t="s">
        <v>121</v>
      </c>
      <c r="B17" s="441" t="s">
        <v>122</v>
      </c>
      <c r="C17" s="441" t="s">
        <v>77</v>
      </c>
      <c r="D17" s="441"/>
      <c r="E17" s="441"/>
      <c r="F17" s="441"/>
      <c r="G17" s="441"/>
      <c r="H17" s="441"/>
      <c r="I17" s="442" t="s">
        <v>123</v>
      </c>
      <c r="J17" s="442" t="s">
        <v>74</v>
      </c>
      <c r="K17" s="442"/>
      <c r="L17" s="442"/>
      <c r="M17" s="442"/>
      <c r="N17" s="442"/>
      <c r="O17" s="442" t="s">
        <v>188</v>
      </c>
      <c r="P17" s="442"/>
      <c r="Q17" s="442" t="s">
        <v>75</v>
      </c>
      <c r="R17" s="442"/>
      <c r="S17" s="442"/>
      <c r="T17" s="441" t="s">
        <v>76</v>
      </c>
      <c r="U17" s="441"/>
      <c r="V17" s="441"/>
      <c r="W17" s="442" t="s">
        <v>118</v>
      </c>
      <c r="X17" s="442" t="s">
        <v>0</v>
      </c>
      <c r="Y17" s="442" t="s">
        <v>119</v>
      </c>
      <c r="Z17" s="442" t="s">
        <v>120</v>
      </c>
      <c r="AA17" s="389"/>
      <c r="AB17" s="372"/>
      <c r="AC17" s="372"/>
    </row>
    <row r="18" spans="1:30" ht="35.25" customHeight="1" x14ac:dyDescent="0.2">
      <c r="A18" s="451"/>
      <c r="B18" s="441"/>
      <c r="C18" s="441"/>
      <c r="D18" s="441"/>
      <c r="E18" s="441"/>
      <c r="F18" s="441"/>
      <c r="G18" s="441"/>
      <c r="H18" s="441"/>
      <c r="I18" s="442"/>
      <c r="J18" s="379" t="s">
        <v>197</v>
      </c>
      <c r="K18" s="379" t="s">
        <v>198</v>
      </c>
      <c r="L18" s="379" t="s">
        <v>199</v>
      </c>
      <c r="M18" s="379" t="s">
        <v>200</v>
      </c>
      <c r="N18" s="379" t="s">
        <v>79</v>
      </c>
      <c r="O18" s="442"/>
      <c r="P18" s="442"/>
      <c r="Q18" s="442"/>
      <c r="R18" s="442"/>
      <c r="S18" s="442"/>
      <c r="T18" s="402" t="s">
        <v>222</v>
      </c>
      <c r="U18" s="377" t="s">
        <v>78</v>
      </c>
      <c r="V18" s="380" t="s">
        <v>223</v>
      </c>
      <c r="W18" s="442"/>
      <c r="X18" s="442"/>
      <c r="Y18" s="442"/>
      <c r="Z18" s="442"/>
      <c r="AA18" s="386"/>
      <c r="AB18" s="370"/>
      <c r="AC18" s="370"/>
    </row>
    <row r="19" spans="1:30" ht="28.5" customHeight="1" x14ac:dyDescent="0.2">
      <c r="A19" s="392">
        <v>1</v>
      </c>
      <c r="B19" s="363">
        <v>64523124</v>
      </c>
      <c r="C19" s="416" t="s">
        <v>246</v>
      </c>
      <c r="D19" s="417"/>
      <c r="E19" s="417"/>
      <c r="F19" s="417"/>
      <c r="G19" s="417"/>
      <c r="H19" s="418"/>
      <c r="I19" s="404" t="s">
        <v>294</v>
      </c>
      <c r="J19" s="407" t="s">
        <v>245</v>
      </c>
      <c r="K19" s="407"/>
      <c r="L19" s="407"/>
      <c r="M19" s="407"/>
      <c r="N19" s="407"/>
      <c r="O19" s="416" t="s">
        <v>278</v>
      </c>
      <c r="P19" s="418"/>
      <c r="Q19" s="416" t="s">
        <v>262</v>
      </c>
      <c r="R19" s="417"/>
      <c r="S19" s="418"/>
      <c r="T19" s="407" t="s">
        <v>245</v>
      </c>
      <c r="U19" s="407"/>
      <c r="V19" s="407"/>
      <c r="W19" s="407">
        <v>20</v>
      </c>
      <c r="X19" s="407">
        <v>1</v>
      </c>
      <c r="Y19" s="362">
        <v>20</v>
      </c>
      <c r="Z19" s="407"/>
      <c r="AA19" s="387"/>
      <c r="AB19" s="368"/>
      <c r="AC19" s="368"/>
    </row>
    <row r="20" spans="1:30" ht="57" customHeight="1" x14ac:dyDescent="0.2">
      <c r="A20" s="392">
        <v>2</v>
      </c>
      <c r="B20" s="363">
        <v>64520029</v>
      </c>
      <c r="C20" s="435" t="s">
        <v>251</v>
      </c>
      <c r="D20" s="435"/>
      <c r="E20" s="435"/>
      <c r="F20" s="435"/>
      <c r="G20" s="435"/>
      <c r="H20" s="435"/>
      <c r="I20" s="404" t="s">
        <v>285</v>
      </c>
      <c r="J20" s="407" t="s">
        <v>245</v>
      </c>
      <c r="K20" s="407"/>
      <c r="L20" s="407"/>
      <c r="M20" s="407"/>
      <c r="N20" s="407"/>
      <c r="O20" s="416" t="s">
        <v>286</v>
      </c>
      <c r="P20" s="418"/>
      <c r="Q20" s="416" t="s">
        <v>262</v>
      </c>
      <c r="R20" s="417"/>
      <c r="S20" s="418"/>
      <c r="T20" s="407" t="s">
        <v>245</v>
      </c>
      <c r="U20" s="407"/>
      <c r="V20" s="407"/>
      <c r="W20" s="407">
        <v>20</v>
      </c>
      <c r="X20" s="407">
        <v>1</v>
      </c>
      <c r="Y20" s="362">
        <v>20</v>
      </c>
      <c r="Z20" s="407"/>
      <c r="AA20" s="387"/>
      <c r="AB20" s="368"/>
      <c r="AC20" s="368"/>
    </row>
    <row r="21" spans="1:30" ht="35.25" customHeight="1" x14ac:dyDescent="0.2">
      <c r="A21" s="392">
        <v>3</v>
      </c>
      <c r="B21" s="405">
        <v>64583054</v>
      </c>
      <c r="C21" s="416" t="s">
        <v>248</v>
      </c>
      <c r="D21" s="417"/>
      <c r="E21" s="417"/>
      <c r="F21" s="417"/>
      <c r="G21" s="417"/>
      <c r="H21" s="418"/>
      <c r="I21" s="404" t="s">
        <v>296</v>
      </c>
      <c r="J21" s="362" t="s">
        <v>245</v>
      </c>
      <c r="K21" s="362"/>
      <c r="L21" s="362"/>
      <c r="M21" s="362"/>
      <c r="N21" s="362"/>
      <c r="O21" s="422" t="s">
        <v>281</v>
      </c>
      <c r="P21" s="423"/>
      <c r="Q21" s="422" t="s">
        <v>262</v>
      </c>
      <c r="R21" s="424"/>
      <c r="S21" s="423"/>
      <c r="T21" s="362"/>
      <c r="U21" s="362" t="s">
        <v>245</v>
      </c>
      <c r="V21" s="407"/>
      <c r="W21" s="407">
        <v>25</v>
      </c>
      <c r="X21" s="362">
        <v>1</v>
      </c>
      <c r="Y21" s="362">
        <v>25</v>
      </c>
      <c r="Z21" s="362"/>
      <c r="AA21" s="391"/>
      <c r="AB21" s="371"/>
      <c r="AC21" s="371"/>
    </row>
    <row r="22" spans="1:30" ht="32.25" customHeight="1" x14ac:dyDescent="0.2">
      <c r="A22" s="392">
        <v>4</v>
      </c>
      <c r="B22" s="363">
        <v>64571977</v>
      </c>
      <c r="C22" s="436" t="s">
        <v>242</v>
      </c>
      <c r="D22" s="437"/>
      <c r="E22" s="437"/>
      <c r="F22" s="437"/>
      <c r="G22" s="437"/>
      <c r="H22" s="438"/>
      <c r="I22" s="404" t="s">
        <v>282</v>
      </c>
      <c r="J22" s="367" t="s">
        <v>245</v>
      </c>
      <c r="K22" s="367"/>
      <c r="L22" s="367"/>
      <c r="M22" s="367"/>
      <c r="N22" s="367"/>
      <c r="O22" s="416">
        <v>12</v>
      </c>
      <c r="P22" s="418"/>
      <c r="Q22" s="422" t="s">
        <v>262</v>
      </c>
      <c r="R22" s="424"/>
      <c r="S22" s="423"/>
      <c r="T22" s="362"/>
      <c r="U22" s="362" t="s">
        <v>245</v>
      </c>
      <c r="V22" s="367"/>
      <c r="W22" s="407">
        <v>25</v>
      </c>
      <c r="X22" s="362">
        <v>1</v>
      </c>
      <c r="Y22" s="362">
        <v>25</v>
      </c>
      <c r="Z22" s="362"/>
      <c r="AA22" s="387"/>
      <c r="AB22" s="366"/>
      <c r="AC22" s="366"/>
    </row>
    <row r="23" spans="1:30" ht="45.75" customHeight="1" x14ac:dyDescent="0.2">
      <c r="A23" s="392">
        <v>5</v>
      </c>
      <c r="B23" s="363">
        <v>64519652</v>
      </c>
      <c r="C23" s="435" t="s">
        <v>252</v>
      </c>
      <c r="D23" s="435"/>
      <c r="E23" s="435"/>
      <c r="F23" s="435"/>
      <c r="G23" s="435"/>
      <c r="H23" s="435"/>
      <c r="I23" s="404" t="s">
        <v>292</v>
      </c>
      <c r="J23" s="412" t="s">
        <v>245</v>
      </c>
      <c r="K23" s="412"/>
      <c r="L23" s="412"/>
      <c r="M23" s="412"/>
      <c r="N23" s="412"/>
      <c r="O23" s="416" t="s">
        <v>281</v>
      </c>
      <c r="P23" s="418"/>
      <c r="Q23" s="416" t="s">
        <v>262</v>
      </c>
      <c r="R23" s="417"/>
      <c r="S23" s="418"/>
      <c r="T23" s="412"/>
      <c r="U23" s="412" t="s">
        <v>245</v>
      </c>
      <c r="V23" s="412"/>
      <c r="W23" s="412">
        <v>25</v>
      </c>
      <c r="X23" s="412">
        <v>1</v>
      </c>
      <c r="Y23" s="362">
        <v>25</v>
      </c>
      <c r="Z23" s="412"/>
      <c r="AA23" s="387"/>
      <c r="AB23" s="368"/>
      <c r="AC23" s="368"/>
    </row>
    <row r="24" spans="1:30" ht="35.25" customHeight="1" x14ac:dyDescent="0.2">
      <c r="A24" s="392">
        <v>6</v>
      </c>
      <c r="B24" s="363">
        <v>64920653</v>
      </c>
      <c r="C24" s="416" t="s">
        <v>247</v>
      </c>
      <c r="D24" s="417"/>
      <c r="E24" s="417"/>
      <c r="F24" s="417"/>
      <c r="G24" s="417"/>
      <c r="H24" s="418"/>
      <c r="I24" s="404" t="s">
        <v>295</v>
      </c>
      <c r="J24" s="407" t="s">
        <v>245</v>
      </c>
      <c r="K24" s="407"/>
      <c r="L24" s="407"/>
      <c r="M24" s="407"/>
      <c r="N24" s="407"/>
      <c r="O24" s="416" t="s">
        <v>279</v>
      </c>
      <c r="P24" s="418"/>
      <c r="Q24" s="416" t="s">
        <v>262</v>
      </c>
      <c r="R24" s="417"/>
      <c r="S24" s="418"/>
      <c r="T24" s="407"/>
      <c r="U24" s="407" t="s">
        <v>245</v>
      </c>
      <c r="V24" s="407"/>
      <c r="W24" s="407">
        <v>25</v>
      </c>
      <c r="X24" s="407">
        <v>1</v>
      </c>
      <c r="Y24" s="362">
        <v>25</v>
      </c>
      <c r="Z24" s="407"/>
      <c r="AA24" s="387"/>
      <c r="AB24" s="368"/>
      <c r="AC24" s="368"/>
    </row>
    <row r="25" spans="1:30" ht="36.75" customHeight="1" x14ac:dyDescent="0.2">
      <c r="A25" s="392">
        <v>7</v>
      </c>
      <c r="B25" s="363">
        <v>64521973</v>
      </c>
      <c r="C25" s="435" t="s">
        <v>254</v>
      </c>
      <c r="D25" s="435"/>
      <c r="E25" s="435"/>
      <c r="F25" s="435"/>
      <c r="G25" s="435"/>
      <c r="H25" s="435"/>
      <c r="I25" s="404" t="s">
        <v>293</v>
      </c>
      <c r="J25" s="412" t="s">
        <v>245</v>
      </c>
      <c r="K25" s="412"/>
      <c r="L25" s="412"/>
      <c r="M25" s="412"/>
      <c r="N25" s="412"/>
      <c r="O25" s="416" t="s">
        <v>281</v>
      </c>
      <c r="P25" s="418"/>
      <c r="Q25" s="416" t="s">
        <v>262</v>
      </c>
      <c r="R25" s="417"/>
      <c r="S25" s="418"/>
      <c r="T25" s="412"/>
      <c r="U25" s="412" t="s">
        <v>245</v>
      </c>
      <c r="V25" s="412"/>
      <c r="W25" s="412">
        <v>25</v>
      </c>
      <c r="X25" s="412">
        <v>1</v>
      </c>
      <c r="Y25" s="362">
        <v>25</v>
      </c>
      <c r="Z25" s="412"/>
      <c r="AA25" s="387"/>
      <c r="AB25" s="368"/>
      <c r="AC25" s="368"/>
      <c r="AD25" s="368"/>
    </row>
    <row r="26" spans="1:30" ht="51.75" customHeight="1" x14ac:dyDescent="0.2">
      <c r="A26" s="584">
        <v>8</v>
      </c>
      <c r="B26" s="363">
        <v>64521620</v>
      </c>
      <c r="C26" s="416" t="s">
        <v>257</v>
      </c>
      <c r="D26" s="417"/>
      <c r="E26" s="417"/>
      <c r="F26" s="417"/>
      <c r="G26" s="417"/>
      <c r="H26" s="418"/>
      <c r="I26" s="399" t="s">
        <v>260</v>
      </c>
      <c r="J26" s="362" t="s">
        <v>245</v>
      </c>
      <c r="K26" s="362"/>
      <c r="L26" s="362"/>
      <c r="M26" s="362"/>
      <c r="N26" s="362"/>
      <c r="O26" s="422" t="s">
        <v>261</v>
      </c>
      <c r="P26" s="423"/>
      <c r="Q26" s="422" t="s">
        <v>262</v>
      </c>
      <c r="R26" s="424"/>
      <c r="S26" s="423"/>
      <c r="T26" s="362"/>
      <c r="U26" s="362" t="s">
        <v>245</v>
      </c>
      <c r="V26" s="407"/>
      <c r="W26" s="407">
        <v>25</v>
      </c>
      <c r="X26" s="362">
        <v>1</v>
      </c>
      <c r="Y26" s="362">
        <v>25</v>
      </c>
      <c r="Z26" s="362"/>
      <c r="AA26" s="391"/>
      <c r="AB26" s="371"/>
      <c r="AC26" s="371"/>
    </row>
    <row r="27" spans="1:30" ht="51.75" customHeight="1" x14ac:dyDescent="0.2">
      <c r="A27" s="392">
        <v>9</v>
      </c>
      <c r="B27" s="363">
        <v>64522319</v>
      </c>
      <c r="C27" s="436" t="s">
        <v>243</v>
      </c>
      <c r="D27" s="437"/>
      <c r="E27" s="437"/>
      <c r="F27" s="437"/>
      <c r="G27" s="437"/>
      <c r="H27" s="438"/>
      <c r="I27" s="404" t="s">
        <v>283</v>
      </c>
      <c r="J27" s="367" t="s">
        <v>245</v>
      </c>
      <c r="K27" s="367"/>
      <c r="L27" s="367"/>
      <c r="M27" s="367"/>
      <c r="N27" s="367"/>
      <c r="O27" s="416" t="s">
        <v>261</v>
      </c>
      <c r="P27" s="418"/>
      <c r="Q27" s="422" t="s">
        <v>262</v>
      </c>
      <c r="R27" s="424"/>
      <c r="S27" s="423"/>
      <c r="T27" s="362"/>
      <c r="U27" s="362" t="s">
        <v>245</v>
      </c>
      <c r="V27" s="367"/>
      <c r="W27" s="407">
        <v>25</v>
      </c>
      <c r="X27" s="362">
        <v>1</v>
      </c>
      <c r="Y27" s="362">
        <v>25</v>
      </c>
      <c r="Z27" s="367"/>
      <c r="AA27" s="387"/>
      <c r="AB27" s="366"/>
      <c r="AC27" s="366"/>
    </row>
    <row r="28" spans="1:30" ht="34.5" customHeight="1" x14ac:dyDescent="0.2">
      <c r="A28" s="381">
        <v>10</v>
      </c>
      <c r="B28" s="363">
        <v>64564190</v>
      </c>
      <c r="C28" s="416" t="s">
        <v>256</v>
      </c>
      <c r="D28" s="417"/>
      <c r="E28" s="417"/>
      <c r="F28" s="417"/>
      <c r="G28" s="417"/>
      <c r="H28" s="418"/>
      <c r="I28" s="404" t="s">
        <v>289</v>
      </c>
      <c r="J28" s="407" t="s">
        <v>245</v>
      </c>
      <c r="K28" s="407"/>
      <c r="L28" s="407"/>
      <c r="M28" s="407"/>
      <c r="N28" s="407"/>
      <c r="O28" s="416" t="s">
        <v>278</v>
      </c>
      <c r="P28" s="418"/>
      <c r="Q28" s="416" t="s">
        <v>262</v>
      </c>
      <c r="R28" s="417"/>
      <c r="S28" s="418"/>
      <c r="T28" s="407"/>
      <c r="U28" s="407" t="s">
        <v>245</v>
      </c>
      <c r="V28" s="407"/>
      <c r="W28" s="407">
        <v>25</v>
      </c>
      <c r="X28" s="407">
        <v>1</v>
      </c>
      <c r="Y28" s="362">
        <v>25</v>
      </c>
      <c r="Z28" s="407"/>
      <c r="AA28" s="387"/>
      <c r="AB28" s="368"/>
      <c r="AC28" s="368"/>
      <c r="AD28" s="368"/>
    </row>
    <row r="29" spans="1:30" ht="36" customHeight="1" x14ac:dyDescent="0.2">
      <c r="A29" s="392">
        <v>11</v>
      </c>
      <c r="B29" s="363">
        <v>9039931</v>
      </c>
      <c r="C29" s="435" t="s">
        <v>270</v>
      </c>
      <c r="D29" s="435"/>
      <c r="E29" s="435"/>
      <c r="F29" s="435"/>
      <c r="G29" s="435"/>
      <c r="H29" s="435"/>
      <c r="I29" s="404" t="s">
        <v>313</v>
      </c>
      <c r="J29" s="412" t="s">
        <v>245</v>
      </c>
      <c r="K29" s="412"/>
      <c r="L29" s="412"/>
      <c r="M29" s="412"/>
      <c r="N29" s="412"/>
      <c r="O29" s="416">
        <v>14</v>
      </c>
      <c r="P29" s="418"/>
      <c r="Q29" s="419" t="s">
        <v>262</v>
      </c>
      <c r="R29" s="420"/>
      <c r="S29" s="421"/>
      <c r="T29" s="412"/>
      <c r="U29" s="412" t="s">
        <v>245</v>
      </c>
      <c r="V29" s="412"/>
      <c r="W29" s="412">
        <v>25</v>
      </c>
      <c r="X29" s="412">
        <v>1</v>
      </c>
      <c r="Y29" s="362">
        <v>25</v>
      </c>
      <c r="Z29" s="412"/>
      <c r="AA29" s="387"/>
      <c r="AB29" s="368"/>
      <c r="AC29" s="368"/>
    </row>
    <row r="30" spans="1:30" ht="39" customHeight="1" x14ac:dyDescent="0.2">
      <c r="A30" s="398">
        <v>12</v>
      </c>
      <c r="B30" s="363">
        <v>64522945</v>
      </c>
      <c r="C30" s="416" t="s">
        <v>329</v>
      </c>
      <c r="D30" s="417"/>
      <c r="E30" s="417"/>
      <c r="F30" s="417"/>
      <c r="G30" s="417"/>
      <c r="H30" s="418"/>
      <c r="I30" s="404" t="s">
        <v>290</v>
      </c>
      <c r="J30" s="412"/>
      <c r="K30" s="412"/>
      <c r="L30" s="412" t="s">
        <v>291</v>
      </c>
      <c r="M30" s="412"/>
      <c r="N30" s="412"/>
      <c r="O30" s="416" t="s">
        <v>281</v>
      </c>
      <c r="P30" s="418"/>
      <c r="Q30" s="416" t="s">
        <v>262</v>
      </c>
      <c r="R30" s="417"/>
      <c r="S30" s="418"/>
      <c r="T30" s="412"/>
      <c r="U30" s="412" t="s">
        <v>245</v>
      </c>
      <c r="V30" s="412"/>
      <c r="W30" s="412">
        <v>25</v>
      </c>
      <c r="X30" s="412">
        <v>1</v>
      </c>
      <c r="Y30" s="362">
        <v>25</v>
      </c>
      <c r="Z30" s="412"/>
      <c r="AA30" s="387"/>
      <c r="AB30" s="368"/>
      <c r="AC30" s="368"/>
      <c r="AD30" s="368"/>
    </row>
    <row r="31" spans="1:30" ht="30.75" customHeight="1" x14ac:dyDescent="0.2">
      <c r="A31" s="392">
        <v>13</v>
      </c>
      <c r="B31" s="363">
        <v>64521354</v>
      </c>
      <c r="C31" s="435" t="s">
        <v>250</v>
      </c>
      <c r="D31" s="435"/>
      <c r="E31" s="435"/>
      <c r="F31" s="435"/>
      <c r="G31" s="435"/>
      <c r="H31" s="435"/>
      <c r="I31" s="404" t="s">
        <v>287</v>
      </c>
      <c r="J31" s="367" t="s">
        <v>245</v>
      </c>
      <c r="K31" s="367"/>
      <c r="L31" s="367"/>
      <c r="M31" s="367"/>
      <c r="N31" s="367"/>
      <c r="O31" s="416" t="s">
        <v>281</v>
      </c>
      <c r="P31" s="418"/>
      <c r="Q31" s="416" t="s">
        <v>262</v>
      </c>
      <c r="R31" s="417"/>
      <c r="S31" s="418"/>
      <c r="T31" s="401"/>
      <c r="U31" s="401" t="s">
        <v>245</v>
      </c>
      <c r="V31" s="367"/>
      <c r="W31" s="401">
        <v>25</v>
      </c>
      <c r="X31" s="401">
        <v>1</v>
      </c>
      <c r="Y31" s="362">
        <v>25</v>
      </c>
      <c r="Z31" s="367"/>
      <c r="AA31" s="387"/>
      <c r="AB31" s="366"/>
      <c r="AC31" s="366"/>
    </row>
    <row r="32" spans="1:30" ht="31.5" customHeight="1" x14ac:dyDescent="0.2">
      <c r="A32" s="392">
        <v>14</v>
      </c>
      <c r="B32" s="363">
        <v>64519150</v>
      </c>
      <c r="C32" s="435" t="s">
        <v>249</v>
      </c>
      <c r="D32" s="435"/>
      <c r="E32" s="435"/>
      <c r="F32" s="435"/>
      <c r="G32" s="435"/>
      <c r="H32" s="435"/>
      <c r="I32" s="406" t="s">
        <v>288</v>
      </c>
      <c r="J32" s="407" t="s">
        <v>245</v>
      </c>
      <c r="K32" s="407"/>
      <c r="L32" s="407"/>
      <c r="M32" s="407"/>
      <c r="N32" s="407"/>
      <c r="O32" s="416">
        <v>14</v>
      </c>
      <c r="P32" s="418"/>
      <c r="Q32" s="416" t="s">
        <v>262</v>
      </c>
      <c r="R32" s="417"/>
      <c r="S32" s="418"/>
      <c r="T32" s="407"/>
      <c r="U32" s="407" t="s">
        <v>245</v>
      </c>
      <c r="V32" s="407"/>
      <c r="W32" s="407">
        <v>25</v>
      </c>
      <c r="X32" s="407">
        <v>1</v>
      </c>
      <c r="Y32" s="362">
        <v>25</v>
      </c>
      <c r="Z32" s="407"/>
      <c r="AA32" s="387"/>
      <c r="AB32" s="368"/>
      <c r="AC32" s="368"/>
    </row>
    <row r="34" spans="1:29" ht="30.75" customHeight="1" thickBot="1" x14ac:dyDescent="0.25">
      <c r="A34" s="425" t="s">
        <v>232</v>
      </c>
      <c r="B34" s="426"/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6"/>
      <c r="W34" s="426"/>
      <c r="X34" s="426"/>
      <c r="Y34" s="426"/>
      <c r="Z34" s="427"/>
      <c r="AA34" s="393"/>
      <c r="AB34" s="365"/>
      <c r="AC34" s="365"/>
    </row>
    <row r="35" spans="1:29" x14ac:dyDescent="0.2">
      <c r="C35" s="366"/>
    </row>
    <row r="38" spans="1:29" x14ac:dyDescent="0.2">
      <c r="C38" s="372"/>
      <c r="J38" s="428" t="s">
        <v>81</v>
      </c>
      <c r="K38" s="428"/>
      <c r="L38" s="428"/>
      <c r="M38" s="428"/>
      <c r="N38" s="428"/>
      <c r="O38" s="428"/>
    </row>
    <row r="44" spans="1:29" ht="13.5" thickBot="1" x14ac:dyDescent="0.25"/>
    <row r="45" spans="1:29" ht="12.75" customHeight="1" x14ac:dyDescent="0.2">
      <c r="A45" s="458"/>
      <c r="B45" s="461" t="s">
        <v>231</v>
      </c>
      <c r="C45" s="461"/>
      <c r="D45" s="461"/>
      <c r="E45" s="461"/>
      <c r="F45" s="461"/>
      <c r="G45" s="461"/>
      <c r="H45" s="461"/>
      <c r="I45" s="432"/>
      <c r="J45" s="433"/>
      <c r="K45" s="433"/>
      <c r="L45" s="433"/>
      <c r="M45" s="433"/>
      <c r="N45" s="433"/>
      <c r="O45" s="433"/>
      <c r="P45" s="433"/>
      <c r="Q45" s="433"/>
      <c r="R45" s="433"/>
      <c r="S45" s="433"/>
      <c r="T45" s="433"/>
      <c r="U45" s="433"/>
      <c r="V45" s="433"/>
      <c r="W45" s="433"/>
      <c r="X45" s="433"/>
      <c r="Y45" s="433"/>
      <c r="Z45" s="433"/>
      <c r="AA45" s="434"/>
    </row>
    <row r="46" spans="1:29" ht="18.75" customHeight="1" x14ac:dyDescent="0.2">
      <c r="A46" s="459"/>
      <c r="B46" s="462"/>
      <c r="C46" s="462"/>
      <c r="D46" s="462"/>
      <c r="E46" s="462"/>
      <c r="F46" s="462"/>
      <c r="G46" s="462"/>
      <c r="H46" s="462"/>
      <c r="I46" s="429" t="s">
        <v>55</v>
      </c>
      <c r="J46" s="430"/>
      <c r="K46" s="430"/>
      <c r="L46" s="430"/>
      <c r="M46" s="430"/>
      <c r="N46" s="430"/>
      <c r="O46" s="430"/>
      <c r="P46" s="430"/>
      <c r="Q46" s="430"/>
      <c r="R46" s="430"/>
      <c r="S46" s="430"/>
      <c r="T46" s="430"/>
      <c r="U46" s="430"/>
      <c r="V46" s="430"/>
      <c r="W46" s="430"/>
      <c r="X46" s="430"/>
      <c r="Y46" s="430"/>
      <c r="Z46" s="430"/>
      <c r="AA46" s="431"/>
    </row>
    <row r="47" spans="1:29" ht="23.25" customHeight="1" x14ac:dyDescent="0.2">
      <c r="A47" s="459"/>
      <c r="B47" s="462"/>
      <c r="C47" s="462"/>
      <c r="D47" s="462"/>
      <c r="E47" s="462"/>
      <c r="F47" s="462"/>
      <c r="G47" s="462"/>
      <c r="H47" s="462"/>
      <c r="I47" s="429" t="s">
        <v>56</v>
      </c>
      <c r="J47" s="430"/>
      <c r="K47" s="430"/>
      <c r="L47" s="430"/>
      <c r="M47" s="430"/>
      <c r="N47" s="430"/>
      <c r="O47" s="430"/>
      <c r="P47" s="430"/>
      <c r="Q47" s="430"/>
      <c r="R47" s="430"/>
      <c r="S47" s="430"/>
      <c r="T47" s="430"/>
      <c r="U47" s="430"/>
      <c r="V47" s="430"/>
      <c r="W47" s="430"/>
      <c r="X47" s="430"/>
      <c r="Y47" s="430"/>
      <c r="Z47" s="430"/>
      <c r="AA47" s="431"/>
    </row>
    <row r="48" spans="1:29" ht="22.5" customHeight="1" x14ac:dyDescent="0.2">
      <c r="A48" s="459"/>
      <c r="B48" s="462"/>
      <c r="C48" s="462"/>
      <c r="D48" s="462"/>
      <c r="E48" s="462"/>
      <c r="F48" s="462"/>
      <c r="G48" s="462"/>
      <c r="H48" s="462"/>
      <c r="I48" s="429" t="s">
        <v>190</v>
      </c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1"/>
    </row>
    <row r="49" spans="1:30" ht="45.75" customHeight="1" x14ac:dyDescent="0.2">
      <c r="A49" s="460"/>
      <c r="B49" s="462"/>
      <c r="C49" s="462"/>
      <c r="D49" s="462"/>
      <c r="E49" s="462"/>
      <c r="F49" s="462"/>
      <c r="G49" s="462"/>
      <c r="H49" s="462"/>
      <c r="I49" s="429" t="s">
        <v>332</v>
      </c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0"/>
      <c r="AA49" s="431"/>
    </row>
    <row r="50" spans="1:30" x14ac:dyDescent="0.2">
      <c r="A50" s="452" t="s">
        <v>191</v>
      </c>
      <c r="B50" s="446"/>
      <c r="C50" s="446"/>
      <c r="D50" s="416" t="s">
        <v>233</v>
      </c>
      <c r="E50" s="417"/>
      <c r="F50" s="417"/>
      <c r="G50" s="417"/>
      <c r="H50" s="417"/>
      <c r="I50" s="418"/>
      <c r="J50" s="446" t="s">
        <v>224</v>
      </c>
      <c r="K50" s="446"/>
      <c r="L50" s="463">
        <v>270713000547</v>
      </c>
      <c r="M50" s="463"/>
      <c r="N50" s="463"/>
      <c r="O50" s="441" t="s">
        <v>58</v>
      </c>
      <c r="P50" s="441"/>
      <c r="Q50" s="416" t="s">
        <v>237</v>
      </c>
      <c r="R50" s="417"/>
      <c r="S50" s="417"/>
      <c r="T50" s="417"/>
      <c r="U50" s="418"/>
      <c r="V50" s="380" t="s">
        <v>59</v>
      </c>
      <c r="W50" s="416" t="s">
        <v>238</v>
      </c>
      <c r="X50" s="417"/>
      <c r="Y50" s="417"/>
      <c r="Z50" s="417"/>
      <c r="AA50" s="453"/>
      <c r="AB50" s="372"/>
    </row>
    <row r="51" spans="1:30" x14ac:dyDescent="0.2">
      <c r="A51" s="452" t="s">
        <v>192</v>
      </c>
      <c r="B51" s="446"/>
      <c r="C51" s="446"/>
      <c r="D51" s="416" t="s">
        <v>234</v>
      </c>
      <c r="E51" s="417"/>
      <c r="F51" s="417"/>
      <c r="G51" s="417"/>
      <c r="H51" s="417"/>
      <c r="I51" s="418"/>
      <c r="J51" s="446" t="s">
        <v>224</v>
      </c>
      <c r="K51" s="446"/>
      <c r="L51" s="445"/>
      <c r="M51" s="445"/>
      <c r="N51" s="445"/>
      <c r="O51" s="416"/>
      <c r="P51" s="417"/>
      <c r="Q51" s="417"/>
      <c r="R51" s="417"/>
      <c r="S51" s="417"/>
      <c r="T51" s="417"/>
      <c r="U51" s="417"/>
      <c r="V51" s="418"/>
      <c r="W51" s="381"/>
      <c r="X51" s="381"/>
      <c r="Y51" s="416"/>
      <c r="Z51" s="417"/>
      <c r="AA51" s="453"/>
    </row>
    <row r="52" spans="1:30" x14ac:dyDescent="0.2">
      <c r="A52" s="452" t="s">
        <v>60</v>
      </c>
      <c r="B52" s="446"/>
      <c r="C52" s="446"/>
      <c r="D52" s="454" t="s">
        <v>244</v>
      </c>
      <c r="E52" s="455"/>
      <c r="F52" s="455"/>
      <c r="G52" s="455"/>
      <c r="H52" s="455"/>
      <c r="I52" s="456"/>
      <c r="J52" s="446" t="s">
        <v>61</v>
      </c>
      <c r="K52" s="446"/>
      <c r="L52" s="457" t="s">
        <v>314</v>
      </c>
      <c r="M52" s="445"/>
      <c r="N52" s="445"/>
      <c r="O52" s="441" t="s">
        <v>201</v>
      </c>
      <c r="P52" s="441"/>
      <c r="Q52" s="464">
        <v>0.50347222222222221</v>
      </c>
      <c r="R52" s="435"/>
      <c r="S52" s="435"/>
      <c r="T52" s="441" t="s">
        <v>202</v>
      </c>
      <c r="U52" s="441"/>
      <c r="V52" s="435" t="s">
        <v>315</v>
      </c>
      <c r="W52" s="435"/>
      <c r="X52" s="441" t="s">
        <v>203</v>
      </c>
      <c r="Y52" s="441"/>
      <c r="Z52" s="435" t="s">
        <v>316</v>
      </c>
      <c r="AA52" s="448"/>
      <c r="AB52" s="372"/>
      <c r="AC52" s="372"/>
    </row>
    <row r="53" spans="1:30" ht="12.75" customHeight="1" x14ac:dyDescent="0.2">
      <c r="A53" s="443" t="s">
        <v>206</v>
      </c>
      <c r="B53" s="442"/>
      <c r="C53" s="442"/>
      <c r="D53" s="422" t="s">
        <v>235</v>
      </c>
      <c r="E53" s="424"/>
      <c r="F53" s="424"/>
      <c r="G53" s="424"/>
      <c r="H53" s="424"/>
      <c r="I53" s="423"/>
      <c r="J53" s="444" t="s">
        <v>204</v>
      </c>
      <c r="K53" s="444"/>
      <c r="L53" s="445">
        <v>3104015583</v>
      </c>
      <c r="M53" s="445"/>
      <c r="N53" s="445"/>
      <c r="O53" s="416"/>
      <c r="P53" s="417"/>
      <c r="Q53" s="417"/>
      <c r="R53" s="417"/>
      <c r="S53" s="418"/>
      <c r="T53" s="446" t="s">
        <v>205</v>
      </c>
      <c r="U53" s="446"/>
      <c r="V53" s="446"/>
      <c r="W53" s="447" t="s">
        <v>259</v>
      </c>
      <c r="X53" s="435"/>
      <c r="Y53" s="435"/>
      <c r="Z53" s="435"/>
      <c r="AA53" s="448"/>
    </row>
    <row r="54" spans="1:30" s="373" customFormat="1" x14ac:dyDescent="0.2">
      <c r="A54" s="383"/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8"/>
      <c r="U54" s="364"/>
      <c r="V54" s="364"/>
      <c r="W54" s="364"/>
      <c r="X54" s="364"/>
      <c r="Y54" s="364"/>
      <c r="Z54" s="364"/>
      <c r="AA54" s="384"/>
      <c r="AB54" s="364"/>
      <c r="AC54" s="364"/>
      <c r="AD54" s="364"/>
    </row>
    <row r="55" spans="1:30" s="373" customFormat="1" x14ac:dyDescent="0.2">
      <c r="A55" s="385"/>
      <c r="B55" s="364"/>
      <c r="C55" s="364"/>
      <c r="D55" s="364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8"/>
      <c r="U55" s="364"/>
      <c r="V55" s="364"/>
      <c r="W55" s="364"/>
      <c r="X55" s="364"/>
      <c r="Y55" s="364"/>
      <c r="Z55" s="364"/>
      <c r="AA55" s="384"/>
      <c r="AB55" s="364"/>
      <c r="AC55" s="364"/>
      <c r="AD55" s="364"/>
    </row>
    <row r="56" spans="1:30" s="374" customFormat="1" ht="23.25" customHeight="1" x14ac:dyDescent="0.2">
      <c r="A56" s="443" t="s">
        <v>193</v>
      </c>
      <c r="B56" s="442"/>
      <c r="C56" s="377" t="s">
        <v>207</v>
      </c>
      <c r="D56" s="442" t="s">
        <v>194</v>
      </c>
      <c r="E56" s="442"/>
      <c r="F56" s="442"/>
      <c r="G56" s="442"/>
      <c r="H56" s="442"/>
      <c r="I56" s="439" t="s">
        <v>226</v>
      </c>
      <c r="J56" s="442" t="s">
        <v>195</v>
      </c>
      <c r="K56" s="442"/>
      <c r="L56" s="442"/>
      <c r="M56" s="442"/>
      <c r="N56" s="466" t="s">
        <v>227</v>
      </c>
      <c r="O56" s="467"/>
      <c r="P56" s="442" t="s">
        <v>196</v>
      </c>
      <c r="Q56" s="442"/>
      <c r="R56" s="466" t="s">
        <v>228</v>
      </c>
      <c r="S56" s="467"/>
      <c r="T56" s="442" t="s">
        <v>69</v>
      </c>
      <c r="U56" s="442"/>
      <c r="V56" s="439" t="s">
        <v>229</v>
      </c>
      <c r="W56" s="439" t="s">
        <v>230</v>
      </c>
      <c r="Y56" s="370"/>
      <c r="Z56" s="370"/>
      <c r="AA56" s="386"/>
      <c r="AB56" s="370"/>
      <c r="AC56" s="370"/>
      <c r="AD56" s="370"/>
    </row>
    <row r="57" spans="1:30" x14ac:dyDescent="0.2">
      <c r="A57" s="451" t="s">
        <v>225</v>
      </c>
      <c r="B57" s="441"/>
      <c r="C57" s="414" t="s">
        <v>210</v>
      </c>
      <c r="D57" s="414" t="s">
        <v>211</v>
      </c>
      <c r="E57" s="414" t="s">
        <v>212</v>
      </c>
      <c r="F57" s="414" t="s">
        <v>213</v>
      </c>
      <c r="G57" s="414" t="s">
        <v>214</v>
      </c>
      <c r="H57" s="414" t="s">
        <v>215</v>
      </c>
      <c r="I57" s="440"/>
      <c r="J57" s="414" t="s">
        <v>216</v>
      </c>
      <c r="K57" s="414" t="s">
        <v>217</v>
      </c>
      <c r="L57" s="414" t="s">
        <v>218</v>
      </c>
      <c r="M57" s="414" t="s">
        <v>219</v>
      </c>
      <c r="N57" s="468"/>
      <c r="O57" s="469"/>
      <c r="P57" s="414" t="s">
        <v>140</v>
      </c>
      <c r="Q57" s="414" t="s">
        <v>141</v>
      </c>
      <c r="R57" s="468"/>
      <c r="S57" s="469"/>
      <c r="T57" s="414" t="s">
        <v>220</v>
      </c>
      <c r="U57" s="414" t="s">
        <v>221</v>
      </c>
      <c r="V57" s="440"/>
      <c r="W57" s="440"/>
      <c r="X57" s="370"/>
      <c r="Y57" s="368"/>
      <c r="Z57" s="368"/>
      <c r="AA57" s="387"/>
      <c r="AB57" s="368"/>
      <c r="AC57" s="368"/>
    </row>
    <row r="58" spans="1:30" x14ac:dyDescent="0.2">
      <c r="A58" s="451" t="s">
        <v>208</v>
      </c>
      <c r="B58" s="441"/>
      <c r="C58" s="412">
        <v>2</v>
      </c>
      <c r="D58" s="412">
        <v>3</v>
      </c>
      <c r="E58" s="412">
        <v>2</v>
      </c>
      <c r="F58" s="412">
        <v>2</v>
      </c>
      <c r="G58" s="412">
        <v>3</v>
      </c>
      <c r="H58" s="412">
        <v>2</v>
      </c>
      <c r="I58" s="412">
        <f>+C58+D58+E58+F58+G58+H58</f>
        <v>14</v>
      </c>
      <c r="J58" s="412">
        <v>3</v>
      </c>
      <c r="K58" s="412">
        <v>3</v>
      </c>
      <c r="L58" s="412">
        <v>2</v>
      </c>
      <c r="M58" s="412">
        <v>2</v>
      </c>
      <c r="N58" s="435">
        <f>+J58+K58+L58+M58</f>
        <v>10</v>
      </c>
      <c r="O58" s="435"/>
      <c r="P58" s="412">
        <v>2</v>
      </c>
      <c r="Q58" s="412">
        <v>1</v>
      </c>
      <c r="R58" s="435">
        <f>+P58+Q58</f>
        <v>3</v>
      </c>
      <c r="S58" s="435"/>
      <c r="T58" s="412"/>
      <c r="U58" s="412"/>
      <c r="V58" s="412">
        <f>+T58+U58</f>
        <v>0</v>
      </c>
      <c r="W58" s="412">
        <f>+I58+N58+R58+V58</f>
        <v>27</v>
      </c>
      <c r="X58" s="368" t="s">
        <v>333</v>
      </c>
      <c r="Y58" s="368"/>
      <c r="Z58" s="368"/>
      <c r="AA58" s="387"/>
      <c r="AB58" s="368"/>
      <c r="AC58" s="368"/>
    </row>
    <row r="59" spans="1:30" ht="33.75" customHeight="1" x14ac:dyDescent="0.2">
      <c r="A59" s="443" t="s">
        <v>209</v>
      </c>
      <c r="B59" s="442"/>
      <c r="C59" s="413">
        <v>46</v>
      </c>
      <c r="D59" s="413">
        <v>70</v>
      </c>
      <c r="E59" s="413">
        <v>54</v>
      </c>
      <c r="F59" s="413">
        <v>48</v>
      </c>
      <c r="G59" s="413">
        <v>62</v>
      </c>
      <c r="H59" s="413">
        <v>54</v>
      </c>
      <c r="I59" s="412">
        <f>+C59+D59+E59+F59+G59+H59</f>
        <v>334</v>
      </c>
      <c r="J59" s="412">
        <v>60</v>
      </c>
      <c r="K59" s="412">
        <v>55</v>
      </c>
      <c r="L59" s="412">
        <v>58</v>
      </c>
      <c r="M59" s="412">
        <v>57</v>
      </c>
      <c r="N59" s="435">
        <f>+J59+K59+L59+M59</f>
        <v>230</v>
      </c>
      <c r="O59" s="435"/>
      <c r="P59" s="412">
        <v>60</v>
      </c>
      <c r="Q59" s="412">
        <v>36</v>
      </c>
      <c r="R59" s="435">
        <f>+P59+Q59</f>
        <v>96</v>
      </c>
      <c r="S59" s="435"/>
      <c r="T59" s="412"/>
      <c r="U59" s="412"/>
      <c r="V59" s="412">
        <f>+T59+U59</f>
        <v>0</v>
      </c>
      <c r="W59" s="412">
        <v>660</v>
      </c>
      <c r="X59" s="368"/>
      <c r="Y59" s="368"/>
      <c r="Z59" s="368"/>
      <c r="AA59" s="387"/>
      <c r="AB59" s="368"/>
      <c r="AC59" s="368"/>
    </row>
    <row r="60" spans="1:30" ht="15.75" customHeight="1" x14ac:dyDescent="0.2">
      <c r="A60" s="388"/>
      <c r="B60" s="371"/>
      <c r="C60" s="375"/>
      <c r="D60" s="375"/>
      <c r="E60" s="375"/>
      <c r="F60" s="375"/>
      <c r="G60" s="375"/>
      <c r="H60" s="375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368"/>
      <c r="U60" s="368"/>
      <c r="V60" s="368"/>
      <c r="W60" s="368"/>
      <c r="X60" s="368"/>
      <c r="Y60" s="368"/>
      <c r="Z60" s="368"/>
      <c r="AA60" s="387"/>
      <c r="AB60" s="368"/>
      <c r="AC60" s="368"/>
    </row>
    <row r="61" spans="1:30" ht="12.75" customHeight="1" x14ac:dyDescent="0.2">
      <c r="A61" s="451" t="s">
        <v>121</v>
      </c>
      <c r="B61" s="441" t="s">
        <v>122</v>
      </c>
      <c r="C61" s="441" t="s">
        <v>77</v>
      </c>
      <c r="D61" s="441"/>
      <c r="E61" s="441"/>
      <c r="F61" s="441"/>
      <c r="G61" s="441"/>
      <c r="H61" s="441"/>
      <c r="I61" s="442" t="s">
        <v>123</v>
      </c>
      <c r="J61" s="442" t="s">
        <v>74</v>
      </c>
      <c r="K61" s="442"/>
      <c r="L61" s="442"/>
      <c r="M61" s="442"/>
      <c r="N61" s="442"/>
      <c r="O61" s="442" t="s">
        <v>188</v>
      </c>
      <c r="P61" s="442"/>
      <c r="Q61" s="442" t="s">
        <v>75</v>
      </c>
      <c r="R61" s="442"/>
      <c r="S61" s="442"/>
      <c r="T61" s="441" t="s">
        <v>76</v>
      </c>
      <c r="U61" s="441"/>
      <c r="V61" s="441"/>
      <c r="W61" s="442" t="s">
        <v>118</v>
      </c>
      <c r="X61" s="442" t="s">
        <v>0</v>
      </c>
      <c r="Y61" s="442" t="s">
        <v>119</v>
      </c>
      <c r="Z61" s="442" t="s">
        <v>120</v>
      </c>
      <c r="AA61" s="389"/>
      <c r="AB61" s="372"/>
      <c r="AC61" s="372"/>
    </row>
    <row r="62" spans="1:30" ht="35.25" customHeight="1" x14ac:dyDescent="0.2">
      <c r="A62" s="451"/>
      <c r="B62" s="441"/>
      <c r="C62" s="441"/>
      <c r="D62" s="441"/>
      <c r="E62" s="441"/>
      <c r="F62" s="441"/>
      <c r="G62" s="441"/>
      <c r="H62" s="441"/>
      <c r="I62" s="442"/>
      <c r="J62" s="394" t="s">
        <v>197</v>
      </c>
      <c r="K62" s="394" t="s">
        <v>198</v>
      </c>
      <c r="L62" s="394" t="s">
        <v>199</v>
      </c>
      <c r="M62" s="394" t="s">
        <v>200</v>
      </c>
      <c r="N62" s="394" t="s">
        <v>79</v>
      </c>
      <c r="O62" s="442"/>
      <c r="P62" s="442"/>
      <c r="Q62" s="442"/>
      <c r="R62" s="442"/>
      <c r="S62" s="442"/>
      <c r="T62" s="402" t="s">
        <v>222</v>
      </c>
      <c r="U62" s="377" t="s">
        <v>78</v>
      </c>
      <c r="V62" s="380" t="s">
        <v>223</v>
      </c>
      <c r="W62" s="442"/>
      <c r="X62" s="442"/>
      <c r="Y62" s="442"/>
      <c r="Z62" s="442"/>
      <c r="AA62" s="386"/>
      <c r="AB62" s="370"/>
      <c r="AC62" s="370"/>
    </row>
    <row r="63" spans="1:30" ht="30.75" customHeight="1" x14ac:dyDescent="0.2">
      <c r="A63" s="390">
        <v>1</v>
      </c>
      <c r="B63" s="405">
        <v>9041660</v>
      </c>
      <c r="C63" s="416" t="s">
        <v>264</v>
      </c>
      <c r="D63" s="417"/>
      <c r="E63" s="417"/>
      <c r="F63" s="417"/>
      <c r="G63" s="417"/>
      <c r="H63" s="418"/>
      <c r="I63" s="404" t="s">
        <v>298</v>
      </c>
      <c r="J63" s="362" t="s">
        <v>245</v>
      </c>
      <c r="K63" s="362"/>
      <c r="L63" s="362"/>
      <c r="M63" s="362"/>
      <c r="N63" s="362"/>
      <c r="O63" s="422">
        <v>14</v>
      </c>
      <c r="P63" s="423"/>
      <c r="Q63" s="419" t="s">
        <v>334</v>
      </c>
      <c r="R63" s="420"/>
      <c r="S63" s="421"/>
      <c r="T63" s="362"/>
      <c r="U63" s="376"/>
      <c r="V63" s="396" t="s">
        <v>245</v>
      </c>
      <c r="W63" s="396">
        <v>24</v>
      </c>
      <c r="X63" s="362">
        <v>6</v>
      </c>
      <c r="Y63" s="362">
        <v>22</v>
      </c>
      <c r="Z63" s="362">
        <v>2</v>
      </c>
      <c r="AA63" s="391"/>
      <c r="AB63" s="371"/>
      <c r="AC63" s="371"/>
    </row>
    <row r="64" spans="1:30" ht="61.5" customHeight="1" x14ac:dyDescent="0.2">
      <c r="A64" s="392">
        <v>2</v>
      </c>
      <c r="B64" s="363">
        <v>22868429</v>
      </c>
      <c r="C64" s="416" t="s">
        <v>265</v>
      </c>
      <c r="D64" s="417"/>
      <c r="E64" s="417"/>
      <c r="F64" s="417"/>
      <c r="G64" s="417"/>
      <c r="H64" s="418"/>
      <c r="I64" s="404" t="s">
        <v>299</v>
      </c>
      <c r="J64" s="396" t="s">
        <v>245</v>
      </c>
      <c r="K64" s="396"/>
      <c r="L64" s="396"/>
      <c r="M64" s="396"/>
      <c r="N64" s="396"/>
      <c r="O64" s="416" t="s">
        <v>261</v>
      </c>
      <c r="P64" s="418"/>
      <c r="Q64" s="419" t="s">
        <v>317</v>
      </c>
      <c r="R64" s="420"/>
      <c r="S64" s="421"/>
      <c r="T64" s="362"/>
      <c r="U64" s="376"/>
      <c r="V64" s="400" t="s">
        <v>245</v>
      </c>
      <c r="W64" s="396">
        <v>27</v>
      </c>
      <c r="X64" s="396">
        <v>8</v>
      </c>
      <c r="Y64" s="362">
        <v>22</v>
      </c>
      <c r="Z64" s="362">
        <v>5</v>
      </c>
      <c r="AA64" s="387"/>
      <c r="AB64" s="368"/>
      <c r="AC64" s="368"/>
    </row>
    <row r="65" spans="1:30" ht="30" customHeight="1" x14ac:dyDescent="0.2">
      <c r="A65" s="392">
        <v>3</v>
      </c>
      <c r="B65" s="363">
        <v>92400898</v>
      </c>
      <c r="C65" s="436" t="s">
        <v>266</v>
      </c>
      <c r="D65" s="437"/>
      <c r="E65" s="437"/>
      <c r="F65" s="437"/>
      <c r="G65" s="437"/>
      <c r="H65" s="438"/>
      <c r="I65" s="404" t="s">
        <v>300</v>
      </c>
      <c r="J65" s="396"/>
      <c r="K65" s="396"/>
      <c r="L65" s="396" t="s">
        <v>245</v>
      </c>
      <c r="M65" s="396"/>
      <c r="N65" s="396"/>
      <c r="O65" s="416" t="s">
        <v>281</v>
      </c>
      <c r="P65" s="418"/>
      <c r="Q65" s="419" t="s">
        <v>318</v>
      </c>
      <c r="R65" s="420"/>
      <c r="S65" s="421"/>
      <c r="T65" s="401"/>
      <c r="U65" s="381"/>
      <c r="V65" s="400" t="s">
        <v>245</v>
      </c>
      <c r="W65" s="396">
        <v>27</v>
      </c>
      <c r="X65" s="396">
        <v>9</v>
      </c>
      <c r="Y65" s="362">
        <v>22</v>
      </c>
      <c r="Z65" s="396">
        <v>5</v>
      </c>
      <c r="AA65" s="387"/>
      <c r="AB65" s="368"/>
      <c r="AC65" s="368"/>
    </row>
    <row r="66" spans="1:30" ht="40.5" customHeight="1" x14ac:dyDescent="0.2">
      <c r="A66" s="392">
        <v>4</v>
      </c>
      <c r="B66" s="363">
        <v>92534711</v>
      </c>
      <c r="C66" s="416" t="s">
        <v>267</v>
      </c>
      <c r="D66" s="417"/>
      <c r="E66" s="417"/>
      <c r="F66" s="417"/>
      <c r="G66" s="417"/>
      <c r="H66" s="418"/>
      <c r="I66" s="404" t="s">
        <v>306</v>
      </c>
      <c r="J66" s="396"/>
      <c r="K66" s="396"/>
      <c r="L66" s="396" t="s">
        <v>245</v>
      </c>
      <c r="M66" s="396"/>
      <c r="N66" s="396"/>
      <c r="O66" s="416" t="s">
        <v>281</v>
      </c>
      <c r="P66" s="418"/>
      <c r="Q66" s="419" t="s">
        <v>319</v>
      </c>
      <c r="R66" s="420"/>
      <c r="S66" s="421"/>
      <c r="T66" s="401"/>
      <c r="U66" s="396"/>
      <c r="V66" s="400" t="s">
        <v>245</v>
      </c>
      <c r="W66" s="396">
        <v>28</v>
      </c>
      <c r="X66" s="396">
        <v>15</v>
      </c>
      <c r="Y66" s="362">
        <v>22</v>
      </c>
      <c r="Z66" s="396">
        <v>6</v>
      </c>
      <c r="AA66" s="387"/>
      <c r="AB66" s="368"/>
      <c r="AC66" s="368"/>
    </row>
    <row r="67" spans="1:30" ht="29.25" customHeight="1" x14ac:dyDescent="0.2">
      <c r="A67" s="392">
        <v>5</v>
      </c>
      <c r="B67" s="363">
        <v>92400500</v>
      </c>
      <c r="C67" s="416" t="s">
        <v>268</v>
      </c>
      <c r="D67" s="417"/>
      <c r="E67" s="417"/>
      <c r="F67" s="417"/>
      <c r="G67" s="417"/>
      <c r="H67" s="418"/>
      <c r="I67" s="404" t="s">
        <v>307</v>
      </c>
      <c r="J67" s="396"/>
      <c r="K67" s="396"/>
      <c r="L67" s="396" t="s">
        <v>245</v>
      </c>
      <c r="M67" s="396"/>
      <c r="N67" s="396"/>
      <c r="O67" s="416" t="s">
        <v>281</v>
      </c>
      <c r="P67" s="418"/>
      <c r="Q67" s="419" t="s">
        <v>335</v>
      </c>
      <c r="R67" s="420"/>
      <c r="S67" s="421"/>
      <c r="T67" s="401"/>
      <c r="U67" s="396"/>
      <c r="V67" s="400" t="s">
        <v>245</v>
      </c>
      <c r="W67" s="396">
        <v>27</v>
      </c>
      <c r="X67" s="396">
        <v>14</v>
      </c>
      <c r="Y67" s="362">
        <v>22</v>
      </c>
      <c r="Z67" s="396">
        <v>5</v>
      </c>
      <c r="AA67" s="387"/>
      <c r="AB67" s="368"/>
      <c r="AC67" s="368"/>
    </row>
    <row r="68" spans="1:30" ht="33" customHeight="1" x14ac:dyDescent="0.2">
      <c r="A68" s="392">
        <v>6</v>
      </c>
      <c r="B68" s="363">
        <v>9037421</v>
      </c>
      <c r="C68" s="435" t="s">
        <v>269</v>
      </c>
      <c r="D68" s="435"/>
      <c r="E68" s="435"/>
      <c r="F68" s="435"/>
      <c r="G68" s="435"/>
      <c r="H68" s="435"/>
      <c r="I68" s="404" t="s">
        <v>309</v>
      </c>
      <c r="J68" s="396" t="s">
        <v>245</v>
      </c>
      <c r="K68" s="396"/>
      <c r="L68" s="396"/>
      <c r="M68" s="396"/>
      <c r="N68" s="396"/>
      <c r="O68" s="416" t="s">
        <v>286</v>
      </c>
      <c r="P68" s="418"/>
      <c r="Q68" s="419" t="s">
        <v>336</v>
      </c>
      <c r="R68" s="420"/>
      <c r="S68" s="421"/>
      <c r="T68" s="401"/>
      <c r="U68" s="396"/>
      <c r="V68" s="400" t="s">
        <v>245</v>
      </c>
      <c r="W68" s="396">
        <v>27</v>
      </c>
      <c r="X68" s="396">
        <v>7</v>
      </c>
      <c r="Y68" s="362">
        <v>22</v>
      </c>
      <c r="Z68" s="396">
        <v>5</v>
      </c>
      <c r="AA68" s="387"/>
      <c r="AB68" s="368"/>
      <c r="AC68" s="368"/>
    </row>
    <row r="69" spans="1:30" ht="42.75" customHeight="1" x14ac:dyDescent="0.2">
      <c r="A69" s="381">
        <v>7</v>
      </c>
      <c r="B69" s="363">
        <v>9044709</v>
      </c>
      <c r="C69" s="416" t="s">
        <v>255</v>
      </c>
      <c r="D69" s="417"/>
      <c r="E69" s="417"/>
      <c r="F69" s="417"/>
      <c r="G69" s="417"/>
      <c r="H69" s="418"/>
      <c r="I69" s="404" t="s">
        <v>297</v>
      </c>
      <c r="J69" s="407" t="s">
        <v>245</v>
      </c>
      <c r="K69" s="407"/>
      <c r="L69" s="407"/>
      <c r="M69" s="407"/>
      <c r="N69" s="407"/>
      <c r="O69" s="416" t="s">
        <v>281</v>
      </c>
      <c r="P69" s="418"/>
      <c r="Q69" s="419" t="s">
        <v>331</v>
      </c>
      <c r="R69" s="420"/>
      <c r="S69" s="421"/>
      <c r="T69" s="407"/>
      <c r="U69" s="407"/>
      <c r="V69" s="407" t="s">
        <v>245</v>
      </c>
      <c r="W69" s="407">
        <v>28</v>
      </c>
      <c r="X69" s="407">
        <v>7</v>
      </c>
      <c r="Y69" s="362">
        <v>22</v>
      </c>
      <c r="Z69" s="407">
        <v>6</v>
      </c>
      <c r="AA69" s="387"/>
      <c r="AB69" s="368"/>
      <c r="AC69" s="368"/>
      <c r="AD69" s="368"/>
    </row>
    <row r="70" spans="1:30" ht="39" customHeight="1" x14ac:dyDescent="0.2">
      <c r="A70" s="392">
        <v>8</v>
      </c>
      <c r="B70" s="363">
        <v>92511289</v>
      </c>
      <c r="C70" s="435" t="s">
        <v>328</v>
      </c>
      <c r="D70" s="435"/>
      <c r="E70" s="435"/>
      <c r="F70" s="435"/>
      <c r="G70" s="435"/>
      <c r="H70" s="435"/>
      <c r="I70" s="404" t="s">
        <v>290</v>
      </c>
      <c r="J70" s="396" t="s">
        <v>245</v>
      </c>
      <c r="K70" s="396"/>
      <c r="L70" s="396"/>
      <c r="M70" s="396"/>
      <c r="N70" s="396"/>
      <c r="O70" s="416" t="s">
        <v>281</v>
      </c>
      <c r="P70" s="418"/>
      <c r="Q70" s="419" t="s">
        <v>320</v>
      </c>
      <c r="R70" s="420"/>
      <c r="S70" s="421"/>
      <c r="T70" s="401"/>
      <c r="U70" s="396"/>
      <c r="V70" s="400" t="s">
        <v>245</v>
      </c>
      <c r="W70" s="396">
        <v>26</v>
      </c>
      <c r="X70" s="396">
        <v>6</v>
      </c>
      <c r="Y70" s="362">
        <v>22</v>
      </c>
      <c r="Z70" s="396">
        <v>4</v>
      </c>
      <c r="AA70" s="387"/>
      <c r="AB70" s="368"/>
      <c r="AC70" s="368"/>
    </row>
    <row r="71" spans="1:30" ht="63.75" customHeight="1" x14ac:dyDescent="0.2">
      <c r="A71" s="392">
        <v>9</v>
      </c>
      <c r="B71" s="363">
        <v>92450900</v>
      </c>
      <c r="C71" s="435" t="s">
        <v>271</v>
      </c>
      <c r="D71" s="435"/>
      <c r="E71" s="435"/>
      <c r="F71" s="435"/>
      <c r="G71" s="435"/>
      <c r="H71" s="435"/>
      <c r="I71" s="404" t="s">
        <v>301</v>
      </c>
      <c r="J71" s="396" t="s">
        <v>245</v>
      </c>
      <c r="K71" s="396"/>
      <c r="L71" s="396"/>
      <c r="M71" s="396"/>
      <c r="N71" s="396"/>
      <c r="O71" s="416" t="s">
        <v>303</v>
      </c>
      <c r="P71" s="418"/>
      <c r="Q71" s="419" t="s">
        <v>321</v>
      </c>
      <c r="R71" s="420"/>
      <c r="S71" s="421"/>
      <c r="T71" s="401"/>
      <c r="U71" s="396"/>
      <c r="V71" s="400" t="s">
        <v>245</v>
      </c>
      <c r="W71" s="396">
        <v>29</v>
      </c>
      <c r="X71" s="396">
        <v>10</v>
      </c>
      <c r="Y71" s="362">
        <v>22</v>
      </c>
      <c r="Z71" s="396">
        <v>7</v>
      </c>
      <c r="AA71" s="387"/>
      <c r="AB71" s="368"/>
      <c r="AC71" s="368"/>
    </row>
    <row r="72" spans="1:30" ht="45.75" customHeight="1" x14ac:dyDescent="0.2">
      <c r="A72" s="392">
        <v>10</v>
      </c>
      <c r="B72" s="363">
        <v>92524694</v>
      </c>
      <c r="C72" s="435" t="s">
        <v>272</v>
      </c>
      <c r="D72" s="435"/>
      <c r="E72" s="435"/>
      <c r="F72" s="435"/>
      <c r="G72" s="435"/>
      <c r="H72" s="435"/>
      <c r="I72" s="404" t="s">
        <v>304</v>
      </c>
      <c r="J72" s="396" t="s">
        <v>245</v>
      </c>
      <c r="K72" s="396"/>
      <c r="L72" s="396"/>
      <c r="M72" s="396"/>
      <c r="N72" s="396"/>
      <c r="O72" s="416" t="s">
        <v>305</v>
      </c>
      <c r="P72" s="418"/>
      <c r="Q72" s="419" t="s">
        <v>322</v>
      </c>
      <c r="R72" s="420"/>
      <c r="S72" s="421"/>
      <c r="T72" s="401"/>
      <c r="U72" s="396"/>
      <c r="V72" s="400" t="s">
        <v>245</v>
      </c>
      <c r="W72" s="396">
        <v>28</v>
      </c>
      <c r="X72" s="396">
        <v>8</v>
      </c>
      <c r="Y72" s="362">
        <v>22</v>
      </c>
      <c r="Z72" s="396">
        <v>6</v>
      </c>
      <c r="AA72" s="387"/>
      <c r="AB72" s="368"/>
      <c r="AC72" s="368"/>
      <c r="AD72" s="368"/>
    </row>
    <row r="73" spans="1:30" ht="49.5" customHeight="1" x14ac:dyDescent="0.2">
      <c r="A73" s="398">
        <v>11</v>
      </c>
      <c r="B73" s="363">
        <v>64564932</v>
      </c>
      <c r="C73" s="416" t="s">
        <v>273</v>
      </c>
      <c r="D73" s="417"/>
      <c r="E73" s="417"/>
      <c r="F73" s="417"/>
      <c r="G73" s="417"/>
      <c r="H73" s="418"/>
      <c r="I73" s="404" t="s">
        <v>310</v>
      </c>
      <c r="J73" s="396" t="s">
        <v>245</v>
      </c>
      <c r="K73" s="396"/>
      <c r="L73" s="396"/>
      <c r="M73" s="396"/>
      <c r="N73" s="396"/>
      <c r="O73" s="416">
        <v>14</v>
      </c>
      <c r="P73" s="418"/>
      <c r="Q73" s="419" t="s">
        <v>311</v>
      </c>
      <c r="R73" s="420"/>
      <c r="S73" s="421"/>
      <c r="T73" s="401"/>
      <c r="U73" s="396"/>
      <c r="V73" s="400" t="s">
        <v>245</v>
      </c>
      <c r="W73" s="396">
        <v>28</v>
      </c>
      <c r="X73" s="396">
        <v>10</v>
      </c>
      <c r="Y73" s="362">
        <v>22</v>
      </c>
      <c r="Z73" s="396">
        <v>6</v>
      </c>
      <c r="AA73" s="387"/>
      <c r="AB73" s="368"/>
      <c r="AC73" s="368"/>
      <c r="AD73" s="368"/>
    </row>
    <row r="74" spans="1:30" ht="39" customHeight="1" x14ac:dyDescent="0.2">
      <c r="A74" s="381">
        <v>12</v>
      </c>
      <c r="B74" s="363">
        <v>9044932</v>
      </c>
      <c r="C74" s="416" t="s">
        <v>274</v>
      </c>
      <c r="D74" s="417"/>
      <c r="E74" s="417"/>
      <c r="F74" s="417"/>
      <c r="G74" s="417"/>
      <c r="H74" s="418"/>
      <c r="I74" s="404" t="s">
        <v>312</v>
      </c>
      <c r="J74" s="396" t="s">
        <v>245</v>
      </c>
      <c r="K74" s="396"/>
      <c r="L74" s="396"/>
      <c r="M74" s="396"/>
      <c r="N74" s="396"/>
      <c r="O74" s="416" t="s">
        <v>279</v>
      </c>
      <c r="P74" s="418"/>
      <c r="Q74" s="419" t="s">
        <v>323</v>
      </c>
      <c r="R74" s="420"/>
      <c r="S74" s="421"/>
      <c r="T74" s="401"/>
      <c r="U74" s="396"/>
      <c r="V74" s="400" t="s">
        <v>245</v>
      </c>
      <c r="W74" s="396">
        <v>28</v>
      </c>
      <c r="X74" s="396">
        <v>13</v>
      </c>
      <c r="Y74" s="362">
        <v>22</v>
      </c>
      <c r="Z74" s="396">
        <v>6</v>
      </c>
      <c r="AA74" s="387"/>
      <c r="AB74" s="368"/>
      <c r="AC74" s="368"/>
      <c r="AD74" s="368"/>
    </row>
    <row r="75" spans="1:30" ht="23.25" customHeight="1" x14ac:dyDescent="0.2">
      <c r="A75" s="381">
        <v>13</v>
      </c>
      <c r="B75" s="363">
        <v>92446195</v>
      </c>
      <c r="C75" s="416" t="s">
        <v>275</v>
      </c>
      <c r="D75" s="417"/>
      <c r="E75" s="417"/>
      <c r="F75" s="417"/>
      <c r="G75" s="417"/>
      <c r="H75" s="418"/>
      <c r="I75" s="404" t="s">
        <v>308</v>
      </c>
      <c r="J75" s="396" t="s">
        <v>245</v>
      </c>
      <c r="K75" s="396"/>
      <c r="L75" s="396"/>
      <c r="M75" s="396"/>
      <c r="N75" s="396"/>
      <c r="O75" s="416" t="s">
        <v>281</v>
      </c>
      <c r="P75" s="418"/>
      <c r="Q75" s="419" t="s">
        <v>337</v>
      </c>
      <c r="R75" s="420"/>
      <c r="S75" s="421"/>
      <c r="T75" s="401"/>
      <c r="U75" s="396"/>
      <c r="V75" s="400" t="s">
        <v>245</v>
      </c>
      <c r="W75" s="396">
        <v>27</v>
      </c>
      <c r="X75" s="396">
        <v>6</v>
      </c>
      <c r="Y75" s="362">
        <v>22</v>
      </c>
      <c r="Z75" s="396">
        <v>5</v>
      </c>
      <c r="AA75" s="387"/>
      <c r="AB75" s="368"/>
      <c r="AC75" s="368"/>
      <c r="AD75" s="368"/>
    </row>
    <row r="76" spans="1:30" ht="54" customHeight="1" x14ac:dyDescent="0.2">
      <c r="A76" s="381">
        <v>14</v>
      </c>
      <c r="B76" s="363">
        <v>64518775</v>
      </c>
      <c r="C76" s="416" t="s">
        <v>276</v>
      </c>
      <c r="D76" s="417"/>
      <c r="E76" s="417"/>
      <c r="F76" s="417"/>
      <c r="G76" s="417"/>
      <c r="H76" s="418"/>
      <c r="I76" s="404" t="s">
        <v>302</v>
      </c>
      <c r="J76" s="396" t="s">
        <v>245</v>
      </c>
      <c r="K76" s="396"/>
      <c r="L76" s="396"/>
      <c r="M76" s="396"/>
      <c r="N76" s="396"/>
      <c r="O76" s="416" t="s">
        <v>277</v>
      </c>
      <c r="P76" s="418"/>
      <c r="Q76" s="419" t="s">
        <v>280</v>
      </c>
      <c r="R76" s="420"/>
      <c r="S76" s="421"/>
      <c r="T76" s="401"/>
      <c r="U76" s="396"/>
      <c r="V76" s="396" t="s">
        <v>245</v>
      </c>
      <c r="W76" s="396">
        <v>26</v>
      </c>
      <c r="X76" s="396">
        <v>13</v>
      </c>
      <c r="Y76" s="396">
        <v>22</v>
      </c>
      <c r="Z76" s="396">
        <v>4</v>
      </c>
      <c r="AA76" s="387"/>
      <c r="AB76" s="368"/>
      <c r="AC76" s="368"/>
      <c r="AD76" s="368"/>
    </row>
    <row r="77" spans="1:30" ht="54" customHeight="1" x14ac:dyDescent="0.2">
      <c r="A77" s="415">
        <v>15</v>
      </c>
      <c r="B77" s="363">
        <v>64522945</v>
      </c>
      <c r="C77" s="416" t="s">
        <v>329</v>
      </c>
      <c r="D77" s="417"/>
      <c r="E77" s="417"/>
      <c r="F77" s="417"/>
      <c r="G77" s="417"/>
      <c r="H77" s="418"/>
      <c r="I77" s="404" t="s">
        <v>290</v>
      </c>
      <c r="J77" s="411"/>
      <c r="K77" s="411"/>
      <c r="L77" s="411" t="s">
        <v>291</v>
      </c>
      <c r="M77" s="411"/>
      <c r="N77" s="411"/>
      <c r="O77" s="416" t="s">
        <v>281</v>
      </c>
      <c r="P77" s="418"/>
      <c r="Q77" s="419" t="s">
        <v>330</v>
      </c>
      <c r="R77" s="420"/>
      <c r="S77" s="421"/>
      <c r="T77" s="411"/>
      <c r="U77" s="411"/>
      <c r="V77" s="411" t="s">
        <v>245</v>
      </c>
      <c r="W77" s="411"/>
      <c r="X77" s="411">
        <v>10</v>
      </c>
      <c r="Y77" s="362"/>
      <c r="Z77" s="411">
        <v>10</v>
      </c>
      <c r="AA77" s="387"/>
      <c r="AB77" s="368"/>
      <c r="AC77" s="368"/>
      <c r="AD77" s="368"/>
    </row>
    <row r="78" spans="1:30" ht="30.75" customHeight="1" thickBot="1" x14ac:dyDescent="0.25">
      <c r="A78" s="425" t="s">
        <v>325</v>
      </c>
      <c r="B78" s="426"/>
      <c r="C78" s="426"/>
      <c r="D78" s="426"/>
      <c r="E78" s="426"/>
      <c r="F78" s="426"/>
      <c r="G78" s="426"/>
      <c r="H78" s="426"/>
      <c r="I78" s="426"/>
      <c r="J78" s="426"/>
      <c r="K78" s="426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  <c r="W78" s="426"/>
      <c r="X78" s="426"/>
      <c r="Y78" s="426"/>
      <c r="Z78" s="427"/>
      <c r="AA78" s="393"/>
      <c r="AB78" s="365"/>
      <c r="AC78" s="365"/>
    </row>
    <row r="79" spans="1:30" x14ac:dyDescent="0.2">
      <c r="C79" s="368"/>
    </row>
    <row r="82" spans="1:29" x14ac:dyDescent="0.2">
      <c r="C82" s="372"/>
      <c r="J82" s="428" t="s">
        <v>81</v>
      </c>
      <c r="K82" s="428"/>
      <c r="L82" s="428"/>
      <c r="M82" s="428"/>
      <c r="N82" s="428"/>
      <c r="O82" s="428"/>
    </row>
    <row r="88" spans="1:29" ht="13.5" thickBot="1" x14ac:dyDescent="0.25"/>
    <row r="89" spans="1:29" ht="12.75" customHeight="1" x14ac:dyDescent="0.2">
      <c r="A89" s="458"/>
      <c r="B89" s="461" t="s">
        <v>231</v>
      </c>
      <c r="C89" s="461"/>
      <c r="D89" s="461"/>
      <c r="E89" s="461"/>
      <c r="F89" s="461"/>
      <c r="G89" s="461"/>
      <c r="H89" s="461"/>
      <c r="I89" s="432"/>
      <c r="J89" s="433"/>
      <c r="K89" s="433"/>
      <c r="L89" s="433"/>
      <c r="M89" s="433"/>
      <c r="N89" s="433"/>
      <c r="O89" s="433"/>
      <c r="P89" s="433"/>
      <c r="Q89" s="433"/>
      <c r="R89" s="433"/>
      <c r="S89" s="433"/>
      <c r="T89" s="433"/>
      <c r="U89" s="433"/>
      <c r="V89" s="433"/>
      <c r="W89" s="433"/>
      <c r="X89" s="433"/>
      <c r="Y89" s="433"/>
      <c r="Z89" s="433"/>
      <c r="AA89" s="434"/>
    </row>
    <row r="90" spans="1:29" ht="18.75" customHeight="1" x14ac:dyDescent="0.2">
      <c r="A90" s="459"/>
      <c r="B90" s="462"/>
      <c r="C90" s="462"/>
      <c r="D90" s="462"/>
      <c r="E90" s="462"/>
      <c r="F90" s="462"/>
      <c r="G90" s="462"/>
      <c r="H90" s="462"/>
      <c r="I90" s="429" t="s">
        <v>55</v>
      </c>
      <c r="J90" s="430"/>
      <c r="K90" s="430"/>
      <c r="L90" s="430"/>
      <c r="M90" s="430"/>
      <c r="N90" s="430"/>
      <c r="O90" s="430"/>
      <c r="P90" s="430"/>
      <c r="Q90" s="430"/>
      <c r="R90" s="430"/>
      <c r="S90" s="430"/>
      <c r="T90" s="430"/>
      <c r="U90" s="430"/>
      <c r="V90" s="430"/>
      <c r="W90" s="430"/>
      <c r="X90" s="430"/>
      <c r="Y90" s="430"/>
      <c r="Z90" s="430"/>
      <c r="AA90" s="431"/>
    </row>
    <row r="91" spans="1:29" ht="23.25" customHeight="1" x14ac:dyDescent="0.2">
      <c r="A91" s="459"/>
      <c r="B91" s="462"/>
      <c r="C91" s="462"/>
      <c r="D91" s="462"/>
      <c r="E91" s="462"/>
      <c r="F91" s="462"/>
      <c r="G91" s="462"/>
      <c r="H91" s="462"/>
      <c r="I91" s="429" t="s">
        <v>56</v>
      </c>
      <c r="J91" s="430"/>
      <c r="K91" s="430"/>
      <c r="L91" s="430"/>
      <c r="M91" s="430"/>
      <c r="N91" s="430"/>
      <c r="O91" s="430"/>
      <c r="P91" s="430"/>
      <c r="Q91" s="430"/>
      <c r="R91" s="430"/>
      <c r="S91" s="430"/>
      <c r="T91" s="430"/>
      <c r="U91" s="430"/>
      <c r="V91" s="430"/>
      <c r="W91" s="430"/>
      <c r="X91" s="430"/>
      <c r="Y91" s="430"/>
      <c r="Z91" s="430"/>
      <c r="AA91" s="431"/>
    </row>
    <row r="92" spans="1:29" ht="22.5" customHeight="1" x14ac:dyDescent="0.2">
      <c r="A92" s="459"/>
      <c r="B92" s="462"/>
      <c r="C92" s="462"/>
      <c r="D92" s="462"/>
      <c r="E92" s="462"/>
      <c r="F92" s="462"/>
      <c r="G92" s="462"/>
      <c r="H92" s="462"/>
      <c r="I92" s="429" t="s">
        <v>190</v>
      </c>
      <c r="J92" s="430"/>
      <c r="K92" s="430"/>
      <c r="L92" s="430"/>
      <c r="M92" s="430"/>
      <c r="N92" s="430"/>
      <c r="O92" s="430"/>
      <c r="P92" s="430"/>
      <c r="Q92" s="430"/>
      <c r="R92" s="430"/>
      <c r="S92" s="430"/>
      <c r="T92" s="430"/>
      <c r="U92" s="430"/>
      <c r="V92" s="430"/>
      <c r="W92" s="430"/>
      <c r="X92" s="430"/>
      <c r="Y92" s="430"/>
      <c r="Z92" s="430"/>
      <c r="AA92" s="431"/>
    </row>
    <row r="93" spans="1:29" ht="45.75" customHeight="1" x14ac:dyDescent="0.2">
      <c r="A93" s="460"/>
      <c r="B93" s="462"/>
      <c r="C93" s="462"/>
      <c r="D93" s="462"/>
      <c r="E93" s="462"/>
      <c r="F93" s="462"/>
      <c r="G93" s="462"/>
      <c r="H93" s="462"/>
      <c r="I93" s="429" t="s">
        <v>332</v>
      </c>
      <c r="J93" s="430"/>
      <c r="K93" s="430"/>
      <c r="L93" s="430"/>
      <c r="M93" s="430"/>
      <c r="N93" s="430"/>
      <c r="O93" s="430"/>
      <c r="P93" s="430"/>
      <c r="Q93" s="430"/>
      <c r="R93" s="430"/>
      <c r="S93" s="430"/>
      <c r="T93" s="430"/>
      <c r="U93" s="430"/>
      <c r="V93" s="430"/>
      <c r="W93" s="430"/>
      <c r="X93" s="430"/>
      <c r="Y93" s="430"/>
      <c r="Z93" s="430"/>
      <c r="AA93" s="431"/>
    </row>
    <row r="94" spans="1:29" x14ac:dyDescent="0.2">
      <c r="A94" s="452" t="s">
        <v>191</v>
      </c>
      <c r="B94" s="446"/>
      <c r="C94" s="446"/>
      <c r="D94" s="416" t="s">
        <v>233</v>
      </c>
      <c r="E94" s="417"/>
      <c r="F94" s="417"/>
      <c r="G94" s="417"/>
      <c r="H94" s="417"/>
      <c r="I94" s="418"/>
      <c r="J94" s="446" t="s">
        <v>224</v>
      </c>
      <c r="K94" s="446"/>
      <c r="L94" s="463">
        <v>270713000547</v>
      </c>
      <c r="M94" s="463"/>
      <c r="N94" s="463"/>
      <c r="O94" s="441" t="s">
        <v>58</v>
      </c>
      <c r="P94" s="441"/>
      <c r="Q94" s="416" t="s">
        <v>237</v>
      </c>
      <c r="R94" s="417"/>
      <c r="S94" s="417"/>
      <c r="T94" s="417"/>
      <c r="U94" s="418"/>
      <c r="V94" s="380" t="s">
        <v>59</v>
      </c>
      <c r="W94" s="416" t="s">
        <v>238</v>
      </c>
      <c r="X94" s="417"/>
      <c r="Y94" s="417"/>
      <c r="Z94" s="417"/>
      <c r="AA94" s="453"/>
      <c r="AB94" s="372"/>
    </row>
    <row r="95" spans="1:29" x14ac:dyDescent="0.2">
      <c r="A95" s="452" t="s">
        <v>192</v>
      </c>
      <c r="B95" s="446"/>
      <c r="C95" s="446"/>
      <c r="D95" s="416" t="s">
        <v>258</v>
      </c>
      <c r="E95" s="417"/>
      <c r="F95" s="417"/>
      <c r="G95" s="417"/>
      <c r="H95" s="417"/>
      <c r="I95" s="418"/>
      <c r="J95" s="446" t="s">
        <v>224</v>
      </c>
      <c r="K95" s="446"/>
      <c r="L95" s="445"/>
      <c r="M95" s="445"/>
      <c r="N95" s="445"/>
      <c r="O95" s="416"/>
      <c r="P95" s="417"/>
      <c r="Q95" s="417"/>
      <c r="R95" s="417"/>
      <c r="S95" s="417"/>
      <c r="T95" s="417"/>
      <c r="U95" s="417"/>
      <c r="V95" s="418"/>
      <c r="W95" s="381"/>
      <c r="X95" s="381"/>
      <c r="Y95" s="416"/>
      <c r="Z95" s="417"/>
      <c r="AA95" s="453"/>
    </row>
    <row r="96" spans="1:29" x14ac:dyDescent="0.2">
      <c r="A96" s="452" t="s">
        <v>60</v>
      </c>
      <c r="B96" s="446"/>
      <c r="C96" s="446"/>
      <c r="D96" s="454" t="s">
        <v>244</v>
      </c>
      <c r="E96" s="455"/>
      <c r="F96" s="455"/>
      <c r="G96" s="455"/>
      <c r="H96" s="455"/>
      <c r="I96" s="456"/>
      <c r="J96" s="446" t="s">
        <v>61</v>
      </c>
      <c r="K96" s="446"/>
      <c r="L96" s="457" t="s">
        <v>236</v>
      </c>
      <c r="M96" s="445"/>
      <c r="N96" s="445"/>
      <c r="O96" s="441" t="s">
        <v>201</v>
      </c>
      <c r="P96" s="441"/>
      <c r="Q96" s="435" t="s">
        <v>239</v>
      </c>
      <c r="R96" s="435"/>
      <c r="S96" s="435"/>
      <c r="T96" s="441" t="s">
        <v>202</v>
      </c>
      <c r="U96" s="441"/>
      <c r="V96" s="435" t="s">
        <v>240</v>
      </c>
      <c r="W96" s="435"/>
      <c r="X96" s="441" t="s">
        <v>203</v>
      </c>
      <c r="Y96" s="441"/>
      <c r="Z96" s="435" t="s">
        <v>241</v>
      </c>
      <c r="AA96" s="448"/>
      <c r="AB96" s="372"/>
      <c r="AC96" s="372"/>
    </row>
    <row r="97" spans="1:30" ht="12.75" customHeight="1" x14ac:dyDescent="0.2">
      <c r="A97" s="443" t="s">
        <v>206</v>
      </c>
      <c r="B97" s="442"/>
      <c r="C97" s="442"/>
      <c r="D97" s="422" t="s">
        <v>235</v>
      </c>
      <c r="E97" s="424"/>
      <c r="F97" s="424"/>
      <c r="G97" s="424"/>
      <c r="H97" s="424"/>
      <c r="I97" s="423"/>
      <c r="J97" s="444" t="s">
        <v>204</v>
      </c>
      <c r="K97" s="444"/>
      <c r="L97" s="445">
        <v>3104015583</v>
      </c>
      <c r="M97" s="445"/>
      <c r="N97" s="445"/>
      <c r="O97" s="416"/>
      <c r="P97" s="417"/>
      <c r="Q97" s="417"/>
      <c r="R97" s="417"/>
      <c r="S97" s="418"/>
      <c r="T97" s="446" t="s">
        <v>205</v>
      </c>
      <c r="U97" s="446"/>
      <c r="V97" s="446"/>
      <c r="W97" s="447" t="s">
        <v>259</v>
      </c>
      <c r="X97" s="435"/>
      <c r="Y97" s="435"/>
      <c r="Z97" s="435"/>
      <c r="AA97" s="448"/>
    </row>
    <row r="98" spans="1:30" s="373" customFormat="1" x14ac:dyDescent="0.2">
      <c r="A98" s="383"/>
      <c r="B98" s="364"/>
      <c r="C98" s="364"/>
      <c r="D98" s="364"/>
      <c r="E98" s="364"/>
      <c r="F98" s="364"/>
      <c r="G98" s="364"/>
      <c r="H98" s="364"/>
      <c r="I98" s="364"/>
      <c r="J98" s="364"/>
      <c r="K98" s="364"/>
      <c r="L98" s="364"/>
      <c r="M98" s="364"/>
      <c r="N98" s="364"/>
      <c r="O98" s="364"/>
      <c r="P98" s="364"/>
      <c r="Q98" s="364"/>
      <c r="R98" s="364"/>
      <c r="S98" s="364"/>
      <c r="T98" s="368"/>
      <c r="U98" s="364"/>
      <c r="V98" s="364"/>
      <c r="W98" s="364"/>
      <c r="X98" s="364"/>
      <c r="Y98" s="364"/>
      <c r="Z98" s="364"/>
      <c r="AA98" s="384"/>
      <c r="AB98" s="364"/>
      <c r="AC98" s="364"/>
      <c r="AD98" s="364"/>
    </row>
    <row r="99" spans="1:30" s="373" customFormat="1" x14ac:dyDescent="0.2">
      <c r="A99" s="385"/>
      <c r="B99" s="364"/>
      <c r="C99" s="364"/>
      <c r="D99" s="364"/>
      <c r="E99" s="364"/>
      <c r="F99" s="364"/>
      <c r="G99" s="364"/>
      <c r="H99" s="364"/>
      <c r="I99" s="364"/>
      <c r="J99" s="364"/>
      <c r="K99" s="364"/>
      <c r="L99" s="364"/>
      <c r="M99" s="364"/>
      <c r="N99" s="364"/>
      <c r="O99" s="364"/>
      <c r="P99" s="364"/>
      <c r="Q99" s="364"/>
      <c r="R99" s="364"/>
      <c r="S99" s="364"/>
      <c r="T99" s="368"/>
      <c r="U99" s="364"/>
      <c r="V99" s="364"/>
      <c r="W99" s="364"/>
      <c r="X99" s="364"/>
      <c r="Y99" s="364"/>
      <c r="Z99" s="364"/>
      <c r="AA99" s="384"/>
      <c r="AB99" s="364"/>
      <c r="AC99" s="364"/>
      <c r="AD99" s="364"/>
    </row>
    <row r="100" spans="1:30" s="374" customFormat="1" ht="23.25" customHeight="1" x14ac:dyDescent="0.2">
      <c r="A100" s="443" t="s">
        <v>193</v>
      </c>
      <c r="B100" s="442"/>
      <c r="C100" s="377" t="s">
        <v>207</v>
      </c>
      <c r="D100" s="442" t="s">
        <v>194</v>
      </c>
      <c r="E100" s="442"/>
      <c r="F100" s="442"/>
      <c r="G100" s="442"/>
      <c r="H100" s="442"/>
      <c r="I100" s="442" t="s">
        <v>226</v>
      </c>
      <c r="J100" s="442" t="s">
        <v>195</v>
      </c>
      <c r="K100" s="442"/>
      <c r="L100" s="442"/>
      <c r="M100" s="442"/>
      <c r="N100" s="442" t="s">
        <v>227</v>
      </c>
      <c r="O100" s="442"/>
      <c r="P100" s="449" t="s">
        <v>196</v>
      </c>
      <c r="Q100" s="450"/>
      <c r="R100" s="442" t="s">
        <v>228</v>
      </c>
      <c r="S100" s="442"/>
      <c r="T100" s="442" t="s">
        <v>69</v>
      </c>
      <c r="U100" s="442"/>
      <c r="V100" s="442" t="s">
        <v>229</v>
      </c>
      <c r="W100" s="442" t="s">
        <v>230</v>
      </c>
      <c r="Y100" s="370"/>
      <c r="Z100" s="370"/>
      <c r="AA100" s="386"/>
      <c r="AB100" s="370"/>
      <c r="AC100" s="370"/>
      <c r="AD100" s="370"/>
    </row>
    <row r="101" spans="1:30" x14ac:dyDescent="0.2">
      <c r="A101" s="451" t="s">
        <v>225</v>
      </c>
      <c r="B101" s="441"/>
      <c r="C101" s="395"/>
      <c r="D101" s="395" t="s">
        <v>211</v>
      </c>
      <c r="E101" s="395" t="s">
        <v>212</v>
      </c>
      <c r="F101" s="395" t="s">
        <v>213</v>
      </c>
      <c r="G101" s="395" t="s">
        <v>214</v>
      </c>
      <c r="H101" s="395" t="s">
        <v>215</v>
      </c>
      <c r="I101" s="442"/>
      <c r="J101" s="395" t="s">
        <v>216</v>
      </c>
      <c r="K101" s="395" t="s">
        <v>217</v>
      </c>
      <c r="L101" s="395" t="s">
        <v>218</v>
      </c>
      <c r="M101" s="395" t="s">
        <v>219</v>
      </c>
      <c r="N101" s="442"/>
      <c r="O101" s="442"/>
      <c r="P101" s="395" t="s">
        <v>140</v>
      </c>
      <c r="Q101" s="395" t="s">
        <v>141</v>
      </c>
      <c r="R101" s="442"/>
      <c r="S101" s="442"/>
      <c r="T101" s="403" t="s">
        <v>220</v>
      </c>
      <c r="U101" s="395" t="s">
        <v>221</v>
      </c>
      <c r="V101" s="442"/>
      <c r="W101" s="442"/>
      <c r="X101" s="370"/>
      <c r="Y101" s="368"/>
      <c r="Z101" s="368"/>
      <c r="AA101" s="387"/>
      <c r="AB101" s="368"/>
      <c r="AC101" s="368"/>
    </row>
    <row r="102" spans="1:30" x14ac:dyDescent="0.2">
      <c r="A102" s="451" t="s">
        <v>208</v>
      </c>
      <c r="B102" s="441"/>
      <c r="C102" s="396"/>
      <c r="D102" s="396"/>
      <c r="E102" s="396"/>
      <c r="F102" s="396"/>
      <c r="G102" s="396"/>
      <c r="H102" s="396"/>
      <c r="I102" s="396">
        <v>1</v>
      </c>
      <c r="J102" s="396"/>
      <c r="K102" s="396"/>
      <c r="L102" s="396"/>
      <c r="M102" s="396"/>
      <c r="N102" s="435"/>
      <c r="O102" s="435"/>
      <c r="P102" s="396"/>
      <c r="Q102" s="396"/>
      <c r="R102" s="435"/>
      <c r="S102" s="435"/>
      <c r="T102" s="401"/>
      <c r="U102" s="396"/>
      <c r="V102" s="396"/>
      <c r="W102" s="396"/>
      <c r="X102" s="368"/>
      <c r="Y102" s="368"/>
      <c r="Z102" s="368"/>
      <c r="AA102" s="387"/>
      <c r="AB102" s="368"/>
      <c r="AC102" s="368"/>
    </row>
    <row r="103" spans="1:30" ht="33.75" customHeight="1" x14ac:dyDescent="0.2">
      <c r="A103" s="443" t="s">
        <v>209</v>
      </c>
      <c r="B103" s="442"/>
      <c r="C103" s="397"/>
      <c r="D103" s="397">
        <v>4</v>
      </c>
      <c r="E103" s="397">
        <v>4</v>
      </c>
      <c r="F103" s="397">
        <v>6</v>
      </c>
      <c r="G103" s="397"/>
      <c r="H103" s="397"/>
      <c r="I103" s="396">
        <v>10</v>
      </c>
      <c r="J103" s="396"/>
      <c r="K103" s="396"/>
      <c r="L103" s="396"/>
      <c r="M103" s="396"/>
      <c r="N103" s="435"/>
      <c r="O103" s="435"/>
      <c r="P103" s="396"/>
      <c r="Q103" s="396"/>
      <c r="R103" s="435"/>
      <c r="S103" s="435"/>
      <c r="T103" s="401"/>
      <c r="U103" s="396"/>
      <c r="V103" s="396"/>
      <c r="W103" s="396">
        <v>10</v>
      </c>
      <c r="X103" s="368"/>
      <c r="Y103" s="368"/>
      <c r="Z103" s="368"/>
      <c r="AA103" s="387"/>
      <c r="AB103" s="368"/>
      <c r="AC103" s="368"/>
    </row>
    <row r="104" spans="1:30" ht="15.75" customHeight="1" x14ac:dyDescent="0.2">
      <c r="A104" s="388"/>
      <c r="B104" s="371"/>
      <c r="C104" s="375"/>
      <c r="D104" s="375"/>
      <c r="E104" s="375"/>
      <c r="F104" s="375"/>
      <c r="G104" s="375"/>
      <c r="H104" s="375"/>
      <c r="I104" s="368"/>
      <c r="J104" s="368"/>
      <c r="K104" s="368"/>
      <c r="L104" s="368"/>
      <c r="M104" s="368"/>
      <c r="N104" s="368"/>
      <c r="O104" s="368"/>
      <c r="P104" s="368"/>
      <c r="Q104" s="368"/>
      <c r="R104" s="368"/>
      <c r="S104" s="368"/>
      <c r="U104" s="368"/>
      <c r="V104" s="368"/>
      <c r="W104" s="368"/>
      <c r="X104" s="368"/>
      <c r="Y104" s="368"/>
      <c r="Z104" s="368"/>
      <c r="AA104" s="387"/>
      <c r="AB104" s="368"/>
      <c r="AC104" s="368"/>
    </row>
    <row r="105" spans="1:30" ht="12.75" customHeight="1" x14ac:dyDescent="0.2">
      <c r="A105" s="451" t="s">
        <v>121</v>
      </c>
      <c r="B105" s="441" t="s">
        <v>122</v>
      </c>
      <c r="C105" s="441" t="s">
        <v>77</v>
      </c>
      <c r="D105" s="441"/>
      <c r="E105" s="441"/>
      <c r="F105" s="441"/>
      <c r="G105" s="441"/>
      <c r="H105" s="441"/>
      <c r="I105" s="442" t="s">
        <v>123</v>
      </c>
      <c r="J105" s="442" t="s">
        <v>74</v>
      </c>
      <c r="K105" s="442"/>
      <c r="L105" s="442"/>
      <c r="M105" s="442"/>
      <c r="N105" s="442"/>
      <c r="O105" s="442" t="s">
        <v>188</v>
      </c>
      <c r="P105" s="442"/>
      <c r="Q105" s="442" t="s">
        <v>75</v>
      </c>
      <c r="R105" s="442"/>
      <c r="S105" s="442"/>
      <c r="T105" s="441" t="s">
        <v>76</v>
      </c>
      <c r="U105" s="441"/>
      <c r="V105" s="441"/>
      <c r="W105" s="442" t="s">
        <v>118</v>
      </c>
      <c r="X105" s="442" t="s">
        <v>0</v>
      </c>
      <c r="Y105" s="442" t="s">
        <v>119</v>
      </c>
      <c r="Z105" s="442" t="s">
        <v>120</v>
      </c>
      <c r="AA105" s="389"/>
      <c r="AB105" s="372"/>
      <c r="AC105" s="372"/>
    </row>
    <row r="106" spans="1:30" ht="35.25" customHeight="1" x14ac:dyDescent="0.2">
      <c r="A106" s="451"/>
      <c r="B106" s="441"/>
      <c r="C106" s="441"/>
      <c r="D106" s="441"/>
      <c r="E106" s="441"/>
      <c r="F106" s="441"/>
      <c r="G106" s="441"/>
      <c r="H106" s="441"/>
      <c r="I106" s="442"/>
      <c r="J106" s="394" t="s">
        <v>197</v>
      </c>
      <c r="K106" s="394" t="s">
        <v>198</v>
      </c>
      <c r="L106" s="394" t="s">
        <v>199</v>
      </c>
      <c r="M106" s="394" t="s">
        <v>200</v>
      </c>
      <c r="N106" s="394" t="s">
        <v>79</v>
      </c>
      <c r="O106" s="442"/>
      <c r="P106" s="442"/>
      <c r="Q106" s="442"/>
      <c r="R106" s="442"/>
      <c r="S106" s="442"/>
      <c r="T106" s="402" t="s">
        <v>222</v>
      </c>
      <c r="U106" s="377" t="s">
        <v>78</v>
      </c>
      <c r="V106" s="380" t="s">
        <v>223</v>
      </c>
      <c r="W106" s="442"/>
      <c r="X106" s="442"/>
      <c r="Y106" s="442"/>
      <c r="Z106" s="442"/>
      <c r="AA106" s="386"/>
      <c r="AB106" s="370"/>
      <c r="AC106" s="370"/>
    </row>
    <row r="107" spans="1:30" ht="46.5" customHeight="1" x14ac:dyDescent="0.2">
      <c r="A107" s="392">
        <v>10</v>
      </c>
      <c r="B107" s="363">
        <v>64519158</v>
      </c>
      <c r="C107" s="435" t="s">
        <v>253</v>
      </c>
      <c r="D107" s="435"/>
      <c r="E107" s="435"/>
      <c r="F107" s="435"/>
      <c r="G107" s="435"/>
      <c r="H107" s="435"/>
      <c r="I107" s="406" t="s">
        <v>284</v>
      </c>
      <c r="J107" s="407" t="s">
        <v>245</v>
      </c>
      <c r="K107" s="407"/>
      <c r="L107" s="407"/>
      <c r="M107" s="407"/>
      <c r="N107" s="407"/>
      <c r="O107" s="416">
        <v>14</v>
      </c>
      <c r="P107" s="418"/>
      <c r="Q107" s="416" t="s">
        <v>262</v>
      </c>
      <c r="R107" s="417"/>
      <c r="S107" s="418"/>
      <c r="T107" s="407"/>
      <c r="U107" s="407" t="s">
        <v>245</v>
      </c>
      <c r="V107" s="407"/>
      <c r="W107" s="407">
        <v>25</v>
      </c>
      <c r="X107" s="407">
        <v>1</v>
      </c>
      <c r="Y107" s="362">
        <v>25</v>
      </c>
      <c r="Z107" s="407"/>
      <c r="AA107" s="387"/>
      <c r="AB107" s="368"/>
      <c r="AC107" s="368"/>
      <c r="AD107" s="368"/>
    </row>
    <row r="108" spans="1:30" ht="19.5" customHeight="1" x14ac:dyDescent="0.2">
      <c r="A108" s="392"/>
      <c r="B108" s="363"/>
      <c r="C108" s="416"/>
      <c r="D108" s="417"/>
      <c r="E108" s="417"/>
      <c r="F108" s="417"/>
      <c r="G108" s="417"/>
      <c r="H108" s="418"/>
      <c r="I108" s="362"/>
      <c r="J108" s="396"/>
      <c r="K108" s="396"/>
      <c r="L108" s="396"/>
      <c r="M108" s="396"/>
      <c r="N108" s="396"/>
      <c r="O108" s="416"/>
      <c r="P108" s="418"/>
      <c r="Q108" s="416"/>
      <c r="R108" s="417"/>
      <c r="S108" s="418"/>
      <c r="T108" s="362"/>
      <c r="U108" s="376"/>
      <c r="V108" s="396"/>
      <c r="W108" s="396"/>
      <c r="X108" s="396"/>
      <c r="Y108" s="396"/>
      <c r="Z108" s="362"/>
      <c r="AA108" s="387"/>
      <c r="AB108" s="368"/>
      <c r="AC108" s="368"/>
    </row>
    <row r="109" spans="1:30" ht="19.5" customHeight="1" x14ac:dyDescent="0.2">
      <c r="A109" s="392"/>
      <c r="B109" s="363"/>
      <c r="C109" s="436"/>
      <c r="D109" s="437"/>
      <c r="E109" s="437"/>
      <c r="F109" s="437"/>
      <c r="G109" s="437"/>
      <c r="H109" s="438"/>
      <c r="I109" s="396"/>
      <c r="J109" s="396"/>
      <c r="K109" s="396"/>
      <c r="L109" s="396"/>
      <c r="M109" s="396"/>
      <c r="N109" s="396"/>
      <c r="O109" s="416"/>
      <c r="P109" s="418"/>
      <c r="Q109" s="416"/>
      <c r="R109" s="417"/>
      <c r="S109" s="418"/>
      <c r="T109" s="401"/>
      <c r="U109" s="381"/>
      <c r="V109" s="396"/>
      <c r="W109" s="396"/>
      <c r="X109" s="396"/>
      <c r="Y109" s="396"/>
      <c r="Z109" s="396"/>
      <c r="AA109" s="387"/>
      <c r="AB109" s="368"/>
      <c r="AC109" s="368"/>
    </row>
    <row r="110" spans="1:30" ht="20.25" customHeight="1" x14ac:dyDescent="0.2">
      <c r="A110" s="392"/>
      <c r="B110" s="363"/>
      <c r="C110" s="416"/>
      <c r="D110" s="417"/>
      <c r="E110" s="417"/>
      <c r="F110" s="417"/>
      <c r="G110" s="417"/>
      <c r="H110" s="418"/>
      <c r="I110" s="381"/>
      <c r="J110" s="396"/>
      <c r="K110" s="396"/>
      <c r="L110" s="396"/>
      <c r="M110" s="396"/>
      <c r="N110" s="396"/>
      <c r="O110" s="416"/>
      <c r="P110" s="418"/>
      <c r="Q110" s="416"/>
      <c r="R110" s="417"/>
      <c r="S110" s="418"/>
      <c r="T110" s="401"/>
      <c r="U110" s="396"/>
      <c r="V110" s="396"/>
      <c r="W110" s="396"/>
      <c r="X110" s="396"/>
      <c r="Y110" s="396"/>
      <c r="Z110" s="396"/>
      <c r="AA110" s="387"/>
      <c r="AB110" s="368"/>
      <c r="AC110" s="368"/>
    </row>
    <row r="111" spans="1:30" ht="15.75" customHeight="1" x14ac:dyDescent="0.2">
      <c r="A111" s="392"/>
      <c r="B111" s="363"/>
      <c r="C111" s="416"/>
      <c r="D111" s="417"/>
      <c r="E111" s="417"/>
      <c r="F111" s="417"/>
      <c r="G111" s="417"/>
      <c r="H111" s="398"/>
      <c r="I111" s="381"/>
      <c r="J111" s="396"/>
      <c r="K111" s="396"/>
      <c r="L111" s="396"/>
      <c r="M111" s="396"/>
      <c r="N111" s="396"/>
      <c r="O111" s="416"/>
      <c r="P111" s="418"/>
      <c r="Q111" s="416"/>
      <c r="R111" s="417"/>
      <c r="S111" s="418"/>
      <c r="T111" s="401"/>
      <c r="U111" s="396"/>
      <c r="V111" s="396"/>
      <c r="W111" s="396"/>
      <c r="X111" s="396"/>
      <c r="Y111" s="396"/>
      <c r="Z111" s="396"/>
      <c r="AA111" s="387"/>
      <c r="AB111" s="368"/>
      <c r="AC111" s="368"/>
    </row>
    <row r="112" spans="1:30" ht="17.25" customHeight="1" x14ac:dyDescent="0.2">
      <c r="A112" s="392"/>
      <c r="B112" s="363"/>
      <c r="C112" s="435"/>
      <c r="D112" s="435"/>
      <c r="E112" s="435"/>
      <c r="F112" s="435"/>
      <c r="G112" s="435"/>
      <c r="H112" s="435"/>
      <c r="I112" s="396"/>
      <c r="J112" s="396"/>
      <c r="K112" s="396"/>
      <c r="L112" s="396"/>
      <c r="M112" s="396"/>
      <c r="N112" s="396"/>
      <c r="O112" s="416"/>
      <c r="P112" s="418"/>
      <c r="Q112" s="416"/>
      <c r="R112" s="417"/>
      <c r="S112" s="418"/>
      <c r="T112" s="401"/>
      <c r="U112" s="396"/>
      <c r="V112" s="396"/>
      <c r="W112" s="396"/>
      <c r="X112" s="396"/>
      <c r="Y112" s="396"/>
      <c r="Z112" s="396"/>
      <c r="AA112" s="387"/>
      <c r="AB112" s="368"/>
      <c r="AC112" s="368"/>
    </row>
    <row r="113" spans="1:30" ht="21" customHeight="1" x14ac:dyDescent="0.2">
      <c r="A113" s="392"/>
      <c r="B113" s="363"/>
      <c r="C113" s="435"/>
      <c r="D113" s="435"/>
      <c r="E113" s="435"/>
      <c r="F113" s="435"/>
      <c r="G113" s="435"/>
      <c r="H113" s="435"/>
      <c r="I113" s="396"/>
      <c r="J113" s="396"/>
      <c r="K113" s="396"/>
      <c r="L113" s="396"/>
      <c r="M113" s="396"/>
      <c r="N113" s="396"/>
      <c r="O113" s="416"/>
      <c r="P113" s="418"/>
      <c r="Q113" s="416"/>
      <c r="R113" s="417"/>
      <c r="S113" s="418"/>
      <c r="T113" s="401"/>
      <c r="U113" s="396"/>
      <c r="V113" s="396"/>
      <c r="W113" s="396"/>
      <c r="X113" s="396"/>
      <c r="Y113" s="396"/>
      <c r="Z113" s="396"/>
      <c r="AA113" s="387"/>
      <c r="AB113" s="368"/>
      <c r="AC113" s="368"/>
    </row>
    <row r="114" spans="1:30" ht="22.5" customHeight="1" x14ac:dyDescent="0.2">
      <c r="A114" s="392"/>
      <c r="B114" s="363"/>
      <c r="C114" s="435"/>
      <c r="D114" s="435"/>
      <c r="E114" s="435"/>
      <c r="F114" s="435"/>
      <c r="G114" s="435"/>
      <c r="H114" s="435"/>
      <c r="I114" s="396"/>
      <c r="J114" s="396"/>
      <c r="K114" s="396"/>
      <c r="L114" s="396"/>
      <c r="M114" s="396"/>
      <c r="N114" s="396"/>
      <c r="O114" s="416"/>
      <c r="P114" s="418"/>
      <c r="Q114" s="416"/>
      <c r="R114" s="417"/>
      <c r="S114" s="418"/>
      <c r="T114" s="401"/>
      <c r="U114" s="396"/>
      <c r="V114" s="396"/>
      <c r="W114" s="396"/>
      <c r="X114" s="396"/>
      <c r="Y114" s="396"/>
      <c r="Z114" s="396"/>
      <c r="AA114" s="387"/>
      <c r="AB114" s="368"/>
      <c r="AC114" s="368"/>
    </row>
    <row r="115" spans="1:30" ht="18" customHeight="1" x14ac:dyDescent="0.2">
      <c r="A115" s="392"/>
      <c r="B115" s="363"/>
      <c r="C115" s="435"/>
      <c r="D115" s="435"/>
      <c r="E115" s="435"/>
      <c r="F115" s="435"/>
      <c r="G115" s="435"/>
      <c r="H115" s="435"/>
      <c r="I115" s="396"/>
      <c r="J115" s="396"/>
      <c r="K115" s="396"/>
      <c r="L115" s="396"/>
      <c r="M115" s="396"/>
      <c r="N115" s="396"/>
      <c r="O115" s="416"/>
      <c r="P115" s="418"/>
      <c r="Q115" s="416"/>
      <c r="R115" s="417"/>
      <c r="S115" s="418"/>
      <c r="T115" s="401"/>
      <c r="U115" s="396"/>
      <c r="V115" s="396"/>
      <c r="W115" s="396"/>
      <c r="X115" s="396"/>
      <c r="Y115" s="396"/>
      <c r="Z115" s="396"/>
      <c r="AA115" s="387"/>
      <c r="AB115" s="368"/>
      <c r="AC115" s="368"/>
    </row>
    <row r="116" spans="1:30" ht="21" customHeight="1" x14ac:dyDescent="0.2">
      <c r="A116" s="392"/>
      <c r="B116" s="363"/>
      <c r="C116" s="435"/>
      <c r="D116" s="435"/>
      <c r="E116" s="435"/>
      <c r="F116" s="435"/>
      <c r="G116" s="435"/>
      <c r="H116" s="435"/>
      <c r="I116" s="396"/>
      <c r="J116" s="396"/>
      <c r="K116" s="396"/>
      <c r="L116" s="396"/>
      <c r="M116" s="396"/>
      <c r="N116" s="396"/>
      <c r="O116" s="416"/>
      <c r="P116" s="418"/>
      <c r="Q116" s="416"/>
      <c r="R116" s="417"/>
      <c r="S116" s="418"/>
      <c r="T116" s="401"/>
      <c r="U116" s="396"/>
      <c r="V116" s="396"/>
      <c r="W116" s="396"/>
      <c r="X116" s="396"/>
      <c r="Y116" s="396"/>
      <c r="Z116" s="396"/>
      <c r="AA116" s="387"/>
      <c r="AB116" s="368"/>
      <c r="AC116" s="368"/>
      <c r="AD116" s="368"/>
    </row>
    <row r="117" spans="1:30" ht="30.75" customHeight="1" thickBot="1" x14ac:dyDescent="0.25">
      <c r="A117" s="425" t="s">
        <v>263</v>
      </c>
      <c r="B117" s="426"/>
      <c r="C117" s="426"/>
      <c r="D117" s="426"/>
      <c r="E117" s="426"/>
      <c r="F117" s="426"/>
      <c r="G117" s="426"/>
      <c r="H117" s="426"/>
      <c r="I117" s="426"/>
      <c r="J117" s="426"/>
      <c r="K117" s="426"/>
      <c r="L117" s="426"/>
      <c r="M117" s="426"/>
      <c r="N117" s="426"/>
      <c r="O117" s="426"/>
      <c r="P117" s="426"/>
      <c r="Q117" s="426"/>
      <c r="R117" s="426"/>
      <c r="S117" s="426"/>
      <c r="T117" s="426"/>
      <c r="U117" s="426"/>
      <c r="V117" s="426"/>
      <c r="W117" s="426"/>
      <c r="X117" s="426"/>
      <c r="Y117" s="426"/>
      <c r="Z117" s="427"/>
      <c r="AA117" s="393"/>
      <c r="AB117" s="365"/>
      <c r="AC117" s="365"/>
    </row>
    <row r="118" spans="1:30" x14ac:dyDescent="0.2">
      <c r="C118" s="368"/>
    </row>
    <row r="121" spans="1:30" x14ac:dyDescent="0.2">
      <c r="C121" s="372"/>
      <c r="J121" s="428" t="s">
        <v>81</v>
      </c>
      <c r="K121" s="428"/>
      <c r="L121" s="428"/>
      <c r="M121" s="428"/>
      <c r="N121" s="428"/>
      <c r="O121" s="428"/>
    </row>
  </sheetData>
  <mergeCells count="321">
    <mergeCell ref="O23:P23"/>
    <mergeCell ref="Q23:S23"/>
    <mergeCell ref="C25:H25"/>
    <mergeCell ref="O25:P25"/>
    <mergeCell ref="Q25:S25"/>
    <mergeCell ref="C29:H29"/>
    <mergeCell ref="O29:P29"/>
    <mergeCell ref="Q29:S29"/>
    <mergeCell ref="C30:H30"/>
    <mergeCell ref="O30:P30"/>
    <mergeCell ref="Q30:S30"/>
    <mergeCell ref="Q73:S73"/>
    <mergeCell ref="O73:P73"/>
    <mergeCell ref="A34:Z34"/>
    <mergeCell ref="Q6:U6"/>
    <mergeCell ref="W6:AA6"/>
    <mergeCell ref="Q19:S19"/>
    <mergeCell ref="Q22:S22"/>
    <mergeCell ref="Q27:S27"/>
    <mergeCell ref="Q24:S24"/>
    <mergeCell ref="Q28:S28"/>
    <mergeCell ref="Q69:S69"/>
    <mergeCell ref="Q31:S31"/>
    <mergeCell ref="Q32:S32"/>
    <mergeCell ref="X17:X18"/>
    <mergeCell ref="Y17:Y18"/>
    <mergeCell ref="Z17:Z18"/>
    <mergeCell ref="A9:C9"/>
    <mergeCell ref="D9:I9"/>
    <mergeCell ref="L7:N7"/>
    <mergeCell ref="L8:N8"/>
    <mergeCell ref="J38:O38"/>
    <mergeCell ref="A1:A5"/>
    <mergeCell ref="I1:AA1"/>
    <mergeCell ref="I2:AA2"/>
    <mergeCell ref="I3:AA3"/>
    <mergeCell ref="I4:AA4"/>
    <mergeCell ref="I5:AA5"/>
    <mergeCell ref="O19:P19"/>
    <mergeCell ref="O28:P28"/>
    <mergeCell ref="O69:P69"/>
    <mergeCell ref="B1:H5"/>
    <mergeCell ref="D6:I6"/>
    <mergeCell ref="D7:I7"/>
    <mergeCell ref="J12:M12"/>
    <mergeCell ref="A6:C6"/>
    <mergeCell ref="A7:C7"/>
    <mergeCell ref="A8:C8"/>
    <mergeCell ref="J6:K6"/>
    <mergeCell ref="J7:K7"/>
    <mergeCell ref="J8:K8"/>
    <mergeCell ref="J9:K9"/>
    <mergeCell ref="O6:P6"/>
    <mergeCell ref="D12:H12"/>
    <mergeCell ref="A14:B14"/>
    <mergeCell ref="A15:B15"/>
    <mergeCell ref="O31:P31"/>
    <mergeCell ref="O32:P32"/>
    <mergeCell ref="W9:AA9"/>
    <mergeCell ref="O7:V7"/>
    <mergeCell ref="O9:S9"/>
    <mergeCell ref="Y7:AA7"/>
    <mergeCell ref="Q8:S8"/>
    <mergeCell ref="T8:U8"/>
    <mergeCell ref="V8:W8"/>
    <mergeCell ref="X8:Y8"/>
    <mergeCell ref="Z8:AA8"/>
    <mergeCell ref="V12:V13"/>
    <mergeCell ref="T12:U12"/>
    <mergeCell ref="N15:O15"/>
    <mergeCell ref="R14:S14"/>
    <mergeCell ref="R15:S15"/>
    <mergeCell ref="N12:O13"/>
    <mergeCell ref="N14:O14"/>
    <mergeCell ref="R12:S13"/>
    <mergeCell ref="P12:Q12"/>
    <mergeCell ref="O8:P8"/>
    <mergeCell ref="T9:V9"/>
    <mergeCell ref="I12:I13"/>
    <mergeCell ref="D8:I8"/>
    <mergeCell ref="L9:N9"/>
    <mergeCell ref="L6:N6"/>
    <mergeCell ref="J17:N17"/>
    <mergeCell ref="I17:I18"/>
    <mergeCell ref="C17:H18"/>
    <mergeCell ref="B17:B18"/>
    <mergeCell ref="C23:H23"/>
    <mergeCell ref="A17:A18"/>
    <mergeCell ref="A13:B13"/>
    <mergeCell ref="A12:B12"/>
    <mergeCell ref="O26:P26"/>
    <mergeCell ref="Q26:S26"/>
    <mergeCell ref="O17:P18"/>
    <mergeCell ref="Q17:S18"/>
    <mergeCell ref="T17:V17"/>
    <mergeCell ref="W17:W18"/>
    <mergeCell ref="C31:H31"/>
    <mergeCell ref="C32:H32"/>
    <mergeCell ref="C69:H69"/>
    <mergeCell ref="O22:P22"/>
    <mergeCell ref="O27:P27"/>
    <mergeCell ref="O24:P24"/>
    <mergeCell ref="C22:H22"/>
    <mergeCell ref="C19:H19"/>
    <mergeCell ref="C28:H28"/>
    <mergeCell ref="C27:H27"/>
    <mergeCell ref="C24:H24"/>
    <mergeCell ref="C20:H20"/>
    <mergeCell ref="O20:P20"/>
    <mergeCell ref="O61:P62"/>
    <mergeCell ref="Q61:S62"/>
    <mergeCell ref="T61:V61"/>
    <mergeCell ref="W61:W62"/>
    <mergeCell ref="A57:B57"/>
    <mergeCell ref="A58:B58"/>
    <mergeCell ref="N58:O58"/>
    <mergeCell ref="R58:S58"/>
    <mergeCell ref="N59:O59"/>
    <mergeCell ref="R59:S59"/>
    <mergeCell ref="A61:A62"/>
    <mergeCell ref="B61:B62"/>
    <mergeCell ref="C61:H62"/>
    <mergeCell ref="I61:I62"/>
    <mergeCell ref="C65:H65"/>
    <mergeCell ref="O65:P65"/>
    <mergeCell ref="Q65:S65"/>
    <mergeCell ref="C66:H66"/>
    <mergeCell ref="O66:P66"/>
    <mergeCell ref="Q66:S66"/>
    <mergeCell ref="O67:P67"/>
    <mergeCell ref="Q67:S67"/>
    <mergeCell ref="C63:H63"/>
    <mergeCell ref="O63:P63"/>
    <mergeCell ref="Q63:S63"/>
    <mergeCell ref="O64:P64"/>
    <mergeCell ref="Q64:S64"/>
    <mergeCell ref="C64:H64"/>
    <mergeCell ref="O72:P72"/>
    <mergeCell ref="Q72:S72"/>
    <mergeCell ref="C71:H71"/>
    <mergeCell ref="O71:P71"/>
    <mergeCell ref="Q71:S71"/>
    <mergeCell ref="C72:H72"/>
    <mergeCell ref="C68:H68"/>
    <mergeCell ref="O68:P68"/>
    <mergeCell ref="Q68:S68"/>
    <mergeCell ref="C70:H70"/>
    <mergeCell ref="O70:P70"/>
    <mergeCell ref="Q70:S70"/>
    <mergeCell ref="I47:AA47"/>
    <mergeCell ref="I48:AA48"/>
    <mergeCell ref="A51:C51"/>
    <mergeCell ref="D51:I51"/>
    <mergeCell ref="J51:K51"/>
    <mergeCell ref="L51:N51"/>
    <mergeCell ref="A52:C52"/>
    <mergeCell ref="D52:I52"/>
    <mergeCell ref="J52:K52"/>
    <mergeCell ref="L52:N52"/>
    <mergeCell ref="A45:A49"/>
    <mergeCell ref="B45:H49"/>
    <mergeCell ref="I49:AA49"/>
    <mergeCell ref="X61:X62"/>
    <mergeCell ref="Y61:Y62"/>
    <mergeCell ref="Z61:Z62"/>
    <mergeCell ref="A56:B56"/>
    <mergeCell ref="A59:B59"/>
    <mergeCell ref="A50:C50"/>
    <mergeCell ref="D50:I50"/>
    <mergeCell ref="J50:K50"/>
    <mergeCell ref="L50:N50"/>
    <mergeCell ref="W50:AA50"/>
    <mergeCell ref="O50:P50"/>
    <mergeCell ref="Q50:U50"/>
    <mergeCell ref="O51:V51"/>
    <mergeCell ref="Y51:AA51"/>
    <mergeCell ref="O52:P52"/>
    <mergeCell ref="Q52:S52"/>
    <mergeCell ref="T52:U52"/>
    <mergeCell ref="V52:W52"/>
    <mergeCell ref="X52:Y52"/>
    <mergeCell ref="Z52:AA52"/>
    <mergeCell ref="L53:N53"/>
    <mergeCell ref="O53:S53"/>
    <mergeCell ref="T53:V53"/>
    <mergeCell ref="J61:N61"/>
    <mergeCell ref="A94:C94"/>
    <mergeCell ref="D94:I94"/>
    <mergeCell ref="J94:K94"/>
    <mergeCell ref="L94:N94"/>
    <mergeCell ref="O94:P94"/>
    <mergeCell ref="Q94:U94"/>
    <mergeCell ref="W94:AA94"/>
    <mergeCell ref="W53:AA53"/>
    <mergeCell ref="D56:H56"/>
    <mergeCell ref="I56:I57"/>
    <mergeCell ref="J56:M56"/>
    <mergeCell ref="N56:O57"/>
    <mergeCell ref="P56:Q56"/>
    <mergeCell ref="R56:S57"/>
    <mergeCell ref="T56:U56"/>
    <mergeCell ref="V56:V57"/>
    <mergeCell ref="W56:W57"/>
    <mergeCell ref="O74:P74"/>
    <mergeCell ref="Q74:S74"/>
    <mergeCell ref="O75:P75"/>
    <mergeCell ref="Q75:S75"/>
    <mergeCell ref="A53:C53"/>
    <mergeCell ref="D53:I53"/>
    <mergeCell ref="J53:K53"/>
    <mergeCell ref="O76:P76"/>
    <mergeCell ref="Q76:S76"/>
    <mergeCell ref="A78:Z78"/>
    <mergeCell ref="J82:O82"/>
    <mergeCell ref="A89:A93"/>
    <mergeCell ref="B89:H93"/>
    <mergeCell ref="I89:AA89"/>
    <mergeCell ref="I90:AA90"/>
    <mergeCell ref="I91:AA91"/>
    <mergeCell ref="I92:AA92"/>
    <mergeCell ref="I93:AA93"/>
    <mergeCell ref="A95:C95"/>
    <mergeCell ref="D95:I95"/>
    <mergeCell ref="J95:K95"/>
    <mergeCell ref="L95:N95"/>
    <mergeCell ref="O95:V95"/>
    <mergeCell ref="Y95:AA95"/>
    <mergeCell ref="R100:S101"/>
    <mergeCell ref="T100:U100"/>
    <mergeCell ref="V100:V101"/>
    <mergeCell ref="W100:W101"/>
    <mergeCell ref="A101:B101"/>
    <mergeCell ref="Q96:S96"/>
    <mergeCell ref="T96:U96"/>
    <mergeCell ref="V96:W96"/>
    <mergeCell ref="X96:Y96"/>
    <mergeCell ref="Z96:AA96"/>
    <mergeCell ref="A96:C96"/>
    <mergeCell ref="D96:I96"/>
    <mergeCell ref="J96:K96"/>
    <mergeCell ref="L96:N96"/>
    <mergeCell ref="O96:P96"/>
    <mergeCell ref="X105:X106"/>
    <mergeCell ref="Y105:Y106"/>
    <mergeCell ref="Z105:Z106"/>
    <mergeCell ref="O107:P107"/>
    <mergeCell ref="Q107:S107"/>
    <mergeCell ref="C108:H108"/>
    <mergeCell ref="O108:P108"/>
    <mergeCell ref="Q108:S108"/>
    <mergeCell ref="A102:B102"/>
    <mergeCell ref="N102:O102"/>
    <mergeCell ref="R102:S102"/>
    <mergeCell ref="A103:B103"/>
    <mergeCell ref="N103:O103"/>
    <mergeCell ref="R103:S103"/>
    <mergeCell ref="A105:A106"/>
    <mergeCell ref="B105:B106"/>
    <mergeCell ref="C105:H106"/>
    <mergeCell ref="I105:I106"/>
    <mergeCell ref="J105:N105"/>
    <mergeCell ref="O105:P106"/>
    <mergeCell ref="Q105:S106"/>
    <mergeCell ref="J100:M100"/>
    <mergeCell ref="N100:O101"/>
    <mergeCell ref="P100:Q100"/>
    <mergeCell ref="O109:P109"/>
    <mergeCell ref="Q109:S109"/>
    <mergeCell ref="C110:H110"/>
    <mergeCell ref="O110:P110"/>
    <mergeCell ref="Q110:S110"/>
    <mergeCell ref="C111:G111"/>
    <mergeCell ref="O111:P111"/>
    <mergeCell ref="Q111:S111"/>
    <mergeCell ref="O114:P114"/>
    <mergeCell ref="Q114:S114"/>
    <mergeCell ref="C109:H109"/>
    <mergeCell ref="W12:W13"/>
    <mergeCell ref="C26:H26"/>
    <mergeCell ref="C73:H73"/>
    <mergeCell ref="C74:H74"/>
    <mergeCell ref="C75:H75"/>
    <mergeCell ref="C76:H76"/>
    <mergeCell ref="C67:H67"/>
    <mergeCell ref="C107:H107"/>
    <mergeCell ref="T105:V105"/>
    <mergeCell ref="W105:W106"/>
    <mergeCell ref="A97:C97"/>
    <mergeCell ref="D97:I97"/>
    <mergeCell ref="J97:K97"/>
    <mergeCell ref="L97:N97"/>
    <mergeCell ref="O97:S97"/>
    <mergeCell ref="T97:V97"/>
    <mergeCell ref="W97:AA97"/>
    <mergeCell ref="A100:B100"/>
    <mergeCell ref="D100:H100"/>
    <mergeCell ref="I100:I101"/>
    <mergeCell ref="C77:H77"/>
    <mergeCell ref="O77:P77"/>
    <mergeCell ref="Q77:S77"/>
    <mergeCell ref="Q20:S20"/>
    <mergeCell ref="C21:H21"/>
    <mergeCell ref="O21:P21"/>
    <mergeCell ref="Q21:S21"/>
    <mergeCell ref="A117:Z117"/>
    <mergeCell ref="J121:O121"/>
    <mergeCell ref="I46:AA46"/>
    <mergeCell ref="I45:AA45"/>
    <mergeCell ref="C115:H115"/>
    <mergeCell ref="O115:P115"/>
    <mergeCell ref="Q115:S115"/>
    <mergeCell ref="C116:H116"/>
    <mergeCell ref="O116:P116"/>
    <mergeCell ref="Q116:S116"/>
    <mergeCell ref="C112:H112"/>
    <mergeCell ref="O112:P112"/>
    <mergeCell ref="Q112:S112"/>
    <mergeCell ref="C113:H113"/>
    <mergeCell ref="O113:P113"/>
    <mergeCell ref="Q113:S113"/>
    <mergeCell ref="C114:H114"/>
  </mergeCells>
  <phoneticPr fontId="16" type="noConversion"/>
  <hyperlinks>
    <hyperlink ref="W97" r:id="rId1"/>
    <hyperlink ref="W53" r:id="rId2"/>
    <hyperlink ref="W9" r:id="rId3"/>
  </hyperlinks>
  <printOptions horizontalCentered="1"/>
  <pageMargins left="3.937007874015748E-2" right="3.937007874015748E-2" top="0.39370078740157483" bottom="0.39370078740157483" header="0.31496062992125984" footer="0.11811023622047245"/>
  <pageSetup paperSize="14" scale="70" pageOrder="overThenDown" orientation="landscape" blackAndWhite="1" r:id="rId4"/>
  <headerFooter alignWithMargins="0">
    <oddFooter>Página &amp;P de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opLeftCell="A46" workbookViewId="0">
      <selection activeCell="H19" sqref="H19"/>
    </sheetView>
  </sheetViews>
  <sheetFormatPr baseColWidth="10" defaultColWidth="11.42578125" defaultRowHeight="12.75" x14ac:dyDescent="0.2"/>
  <cols>
    <col min="2" max="2" width="36" customWidth="1"/>
  </cols>
  <sheetData>
    <row r="1" spans="1:16" ht="20.25" x14ac:dyDescent="0.2">
      <c r="A1" s="477" t="s">
        <v>124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9"/>
    </row>
    <row r="2" spans="1:16" x14ac:dyDescent="0.2">
      <c r="A2" s="480"/>
      <c r="B2" s="48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/>
    </row>
    <row r="3" spans="1:16" ht="15.75" x14ac:dyDescent="0.2">
      <c r="A3" s="475" t="s">
        <v>180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219"/>
    </row>
    <row r="4" spans="1:16" ht="15.75" x14ac:dyDescent="0.2">
      <c r="A4" s="475" t="s">
        <v>181</v>
      </c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219"/>
    </row>
    <row r="5" spans="1:16" ht="15.75" x14ac:dyDescent="0.2">
      <c r="A5" s="475" t="s">
        <v>182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219"/>
    </row>
    <row r="6" spans="1:16" ht="15.75" x14ac:dyDescent="0.2">
      <c r="A6" s="475" t="s">
        <v>183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219"/>
    </row>
    <row r="7" spans="1:16" ht="15.75" x14ac:dyDescent="0.2">
      <c r="A7" s="475" t="s">
        <v>184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219"/>
    </row>
    <row r="8" spans="1:16" ht="15.75" x14ac:dyDescent="0.2">
      <c r="A8" s="475" t="s">
        <v>185</v>
      </c>
      <c r="B8" s="476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219"/>
    </row>
    <row r="9" spans="1:16" ht="15.75" x14ac:dyDescent="0.2">
      <c r="A9" s="475" t="s">
        <v>132</v>
      </c>
      <c r="B9" s="476"/>
      <c r="C9" s="476"/>
      <c r="D9" s="476"/>
      <c r="E9" s="476"/>
      <c r="F9" s="476"/>
      <c r="G9" s="476"/>
      <c r="H9" s="476"/>
      <c r="I9" s="476"/>
      <c r="J9" s="476"/>
      <c r="K9" s="476"/>
      <c r="L9" s="476"/>
      <c r="M9" s="476"/>
      <c r="N9" s="476"/>
      <c r="O9" s="476"/>
      <c r="P9" s="219"/>
    </row>
    <row r="10" spans="1:16" ht="15.75" x14ac:dyDescent="0.2">
      <c r="A10" s="475" t="s">
        <v>133</v>
      </c>
      <c r="B10" s="476"/>
      <c r="C10" s="476"/>
      <c r="D10" s="476"/>
      <c r="E10" s="476"/>
      <c r="F10" s="476"/>
      <c r="G10" s="476"/>
      <c r="H10" s="476"/>
      <c r="I10" s="476"/>
      <c r="J10" s="476"/>
      <c r="K10" s="476"/>
      <c r="L10" s="476"/>
      <c r="M10" s="476"/>
      <c r="N10" s="476"/>
      <c r="O10" s="476"/>
      <c r="P10" s="219"/>
    </row>
    <row r="11" spans="1:16" x14ac:dyDescent="0.2">
      <c r="A11" s="482"/>
      <c r="B11" s="483"/>
      <c r="C11" s="217"/>
      <c r="D11" s="217"/>
      <c r="E11" s="217"/>
      <c r="F11" s="483"/>
      <c r="G11" s="483"/>
      <c r="H11" s="483"/>
      <c r="I11" s="483"/>
      <c r="J11" s="483"/>
      <c r="K11" s="483"/>
      <c r="L11" s="483"/>
      <c r="M11" s="483"/>
      <c r="N11" s="483"/>
      <c r="O11" s="218"/>
      <c r="P11" s="219"/>
    </row>
    <row r="12" spans="1:16" ht="13.5" thickBot="1" x14ac:dyDescent="0.25">
      <c r="A12" s="482"/>
      <c r="B12" s="483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9"/>
    </row>
    <row r="13" spans="1:16" ht="16.5" thickBot="1" x14ac:dyDescent="0.25">
      <c r="A13" s="480"/>
      <c r="B13" s="484"/>
      <c r="C13" s="291" t="s">
        <v>134</v>
      </c>
      <c r="D13" s="292" t="s">
        <v>135</v>
      </c>
      <c r="E13" s="292" t="s">
        <v>136</v>
      </c>
      <c r="F13" s="292" t="s">
        <v>137</v>
      </c>
      <c r="G13" s="292" t="s">
        <v>138</v>
      </c>
      <c r="H13" s="292" t="s">
        <v>139</v>
      </c>
      <c r="I13" s="292" t="s">
        <v>140</v>
      </c>
      <c r="J13" s="292" t="s">
        <v>141</v>
      </c>
      <c r="K13" s="292" t="s">
        <v>142</v>
      </c>
      <c r="L13" s="292" t="s">
        <v>143</v>
      </c>
      <c r="M13" s="293" t="s">
        <v>18</v>
      </c>
      <c r="N13" s="294"/>
      <c r="O13" s="253"/>
      <c r="P13" s="254"/>
    </row>
    <row r="14" spans="1:16" ht="15.75" x14ac:dyDescent="0.2">
      <c r="A14" s="485" t="s">
        <v>144</v>
      </c>
      <c r="B14" s="486"/>
      <c r="C14" s="295">
        <v>6</v>
      </c>
      <c r="D14" s="296">
        <v>20</v>
      </c>
      <c r="E14" s="296">
        <v>7</v>
      </c>
      <c r="F14" s="296">
        <v>7</v>
      </c>
      <c r="G14" s="296">
        <v>7</v>
      </c>
      <c r="H14" s="296">
        <v>6</v>
      </c>
      <c r="I14" s="296">
        <v>7</v>
      </c>
      <c r="J14" s="296">
        <v>7</v>
      </c>
      <c r="K14" s="297"/>
      <c r="L14" s="297"/>
      <c r="M14" s="298">
        <f>SUM(C14:L14)</f>
        <v>67</v>
      </c>
      <c r="N14" s="299"/>
      <c r="O14" s="300"/>
      <c r="P14" s="301"/>
    </row>
    <row r="15" spans="1:16" ht="16.5" thickBot="1" x14ac:dyDescent="0.25">
      <c r="A15" s="487" t="s">
        <v>145</v>
      </c>
      <c r="B15" s="488"/>
      <c r="C15" s="302">
        <v>161</v>
      </c>
      <c r="D15" s="303">
        <v>752</v>
      </c>
      <c r="E15" s="303">
        <v>243</v>
      </c>
      <c r="F15" s="303">
        <v>249</v>
      </c>
      <c r="G15" s="303">
        <v>244</v>
      </c>
      <c r="H15" s="303">
        <v>232</v>
      </c>
      <c r="I15" s="303">
        <v>243</v>
      </c>
      <c r="J15" s="303">
        <v>226</v>
      </c>
      <c r="K15" s="304"/>
      <c r="L15" s="304"/>
      <c r="M15" s="305">
        <f>SUM(C15:L15)</f>
        <v>2350</v>
      </c>
      <c r="N15" s="306"/>
      <c r="O15" s="307"/>
      <c r="P15" s="308"/>
    </row>
    <row r="16" spans="1:16" ht="16.5" thickBot="1" x14ac:dyDescent="0.25">
      <c r="A16" s="489" t="s">
        <v>146</v>
      </c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1"/>
    </row>
    <row r="17" spans="1:16" ht="15.75" x14ac:dyDescent="0.2">
      <c r="A17" s="504" t="s">
        <v>147</v>
      </c>
      <c r="B17" s="309" t="s">
        <v>148</v>
      </c>
      <c r="C17" s="310">
        <v>20</v>
      </c>
      <c r="D17" s="311"/>
      <c r="E17" s="312"/>
      <c r="F17" s="312"/>
      <c r="G17" s="312"/>
      <c r="H17" s="312"/>
      <c r="I17" s="312"/>
      <c r="J17" s="312"/>
      <c r="K17" s="312"/>
      <c r="L17" s="312"/>
      <c r="M17" s="313"/>
      <c r="N17" s="313"/>
      <c r="O17" s="314"/>
      <c r="P17" s="315"/>
    </row>
    <row r="18" spans="1:16" ht="22.5" customHeight="1" x14ac:dyDescent="0.2">
      <c r="A18" s="505"/>
      <c r="B18" s="316" t="s">
        <v>149</v>
      </c>
      <c r="C18" s="317"/>
      <c r="D18" s="318">
        <v>25</v>
      </c>
      <c r="E18" s="319"/>
      <c r="F18" s="319"/>
      <c r="G18" s="319"/>
      <c r="H18" s="319"/>
      <c r="I18" s="319"/>
      <c r="J18" s="319"/>
      <c r="K18" s="319"/>
      <c r="L18" s="319"/>
      <c r="M18" s="320"/>
      <c r="N18" s="320"/>
      <c r="O18" s="300"/>
      <c r="P18" s="301"/>
    </row>
    <row r="19" spans="1:16" ht="22.5" customHeight="1" x14ac:dyDescent="0.2">
      <c r="A19" s="505"/>
      <c r="B19" s="321" t="s">
        <v>150</v>
      </c>
      <c r="C19" s="322"/>
      <c r="D19" s="322"/>
      <c r="E19" s="323">
        <v>3</v>
      </c>
      <c r="F19" s="323">
        <v>3</v>
      </c>
      <c r="G19" s="323">
        <v>3</v>
      </c>
      <c r="H19" s="323">
        <v>3</v>
      </c>
      <c r="I19" s="323">
        <v>0</v>
      </c>
      <c r="J19" s="323">
        <v>0</v>
      </c>
      <c r="K19" s="323">
        <v>0</v>
      </c>
      <c r="L19" s="323">
        <v>0</v>
      </c>
      <c r="M19" s="324"/>
      <c r="N19" s="325"/>
      <c r="O19" s="300"/>
      <c r="P19" s="301"/>
    </row>
    <row r="20" spans="1:16" ht="19.5" customHeight="1" x14ac:dyDescent="0.2">
      <c r="A20" s="505"/>
      <c r="B20" s="321" t="s">
        <v>151</v>
      </c>
      <c r="C20" s="322"/>
      <c r="D20" s="322"/>
      <c r="E20" s="323">
        <v>5</v>
      </c>
      <c r="F20" s="323">
        <v>5</v>
      </c>
      <c r="G20" s="323">
        <v>5</v>
      </c>
      <c r="H20" s="323">
        <v>5</v>
      </c>
      <c r="I20" s="323">
        <v>1</v>
      </c>
      <c r="J20" s="323">
        <v>1</v>
      </c>
      <c r="K20" s="323">
        <v>0</v>
      </c>
      <c r="L20" s="323">
        <v>0</v>
      </c>
      <c r="M20" s="324"/>
      <c r="N20" s="325"/>
      <c r="O20" s="300"/>
      <c r="P20" s="301"/>
    </row>
    <row r="21" spans="1:16" ht="26.25" customHeight="1" x14ac:dyDescent="0.2">
      <c r="A21" s="505"/>
      <c r="B21" s="321" t="s">
        <v>152</v>
      </c>
      <c r="C21" s="322"/>
      <c r="D21" s="322"/>
      <c r="E21" s="323">
        <v>2</v>
      </c>
      <c r="F21" s="323">
        <v>2</v>
      </c>
      <c r="G21" s="323">
        <v>2</v>
      </c>
      <c r="H21" s="323">
        <v>2</v>
      </c>
      <c r="I21" s="323">
        <v>1</v>
      </c>
      <c r="J21" s="323">
        <v>1</v>
      </c>
      <c r="K21" s="323">
        <v>0</v>
      </c>
      <c r="L21" s="323">
        <v>0</v>
      </c>
      <c r="M21" s="324"/>
      <c r="N21" s="325"/>
      <c r="O21" s="300"/>
      <c r="P21" s="301"/>
    </row>
    <row r="22" spans="1:16" ht="21" customHeight="1" x14ac:dyDescent="0.2">
      <c r="A22" s="505"/>
      <c r="B22" s="321" t="s">
        <v>153</v>
      </c>
      <c r="C22" s="322"/>
      <c r="D22" s="322"/>
      <c r="E22" s="323">
        <v>1</v>
      </c>
      <c r="F22" s="323">
        <v>1</v>
      </c>
      <c r="G22" s="323">
        <v>1</v>
      </c>
      <c r="H22" s="323">
        <v>1</v>
      </c>
      <c r="I22" s="323">
        <v>1</v>
      </c>
      <c r="J22" s="323">
        <v>1</v>
      </c>
      <c r="K22" s="323">
        <v>0</v>
      </c>
      <c r="L22" s="323">
        <v>0</v>
      </c>
      <c r="M22" s="324"/>
      <c r="N22" s="325"/>
      <c r="O22" s="300"/>
      <c r="P22" s="301"/>
    </row>
    <row r="23" spans="1:16" ht="21" customHeight="1" x14ac:dyDescent="0.2">
      <c r="A23" s="505"/>
      <c r="B23" s="321" t="s">
        <v>154</v>
      </c>
      <c r="C23" s="322"/>
      <c r="D23" s="322"/>
      <c r="E23" s="323">
        <v>0</v>
      </c>
      <c r="F23" s="323">
        <v>0</v>
      </c>
      <c r="G23" s="323">
        <v>0</v>
      </c>
      <c r="H23" s="323">
        <v>0</v>
      </c>
      <c r="I23" s="323">
        <v>0</v>
      </c>
      <c r="J23" s="323">
        <v>0</v>
      </c>
      <c r="K23" s="323">
        <v>0</v>
      </c>
      <c r="L23" s="323">
        <v>0</v>
      </c>
      <c r="M23" s="324"/>
      <c r="N23" s="325"/>
      <c r="O23" s="300"/>
      <c r="P23" s="301"/>
    </row>
    <row r="24" spans="1:16" ht="22.5" customHeight="1" x14ac:dyDescent="0.2">
      <c r="A24" s="505"/>
      <c r="B24" s="321" t="s">
        <v>155</v>
      </c>
      <c r="C24" s="322"/>
      <c r="D24" s="322"/>
      <c r="E24" s="323">
        <v>0</v>
      </c>
      <c r="F24" s="323">
        <v>0</v>
      </c>
      <c r="G24" s="323">
        <v>0</v>
      </c>
      <c r="H24" s="323">
        <v>0</v>
      </c>
      <c r="I24" s="323">
        <v>0</v>
      </c>
      <c r="J24" s="323">
        <v>0</v>
      </c>
      <c r="K24" s="323">
        <v>0</v>
      </c>
      <c r="L24" s="323">
        <v>0</v>
      </c>
      <c r="M24" s="324"/>
      <c r="N24" s="325"/>
      <c r="O24" s="300"/>
      <c r="P24" s="301"/>
    </row>
    <row r="25" spans="1:16" ht="18.75" customHeight="1" x14ac:dyDescent="0.2">
      <c r="A25" s="505"/>
      <c r="B25" s="321" t="s">
        <v>156</v>
      </c>
      <c r="C25" s="322"/>
      <c r="D25" s="322"/>
      <c r="E25" s="323">
        <v>0</v>
      </c>
      <c r="F25" s="323">
        <v>0</v>
      </c>
      <c r="G25" s="323">
        <v>0</v>
      </c>
      <c r="H25" s="323">
        <v>0</v>
      </c>
      <c r="I25" s="323">
        <v>0</v>
      </c>
      <c r="J25" s="323">
        <v>0</v>
      </c>
      <c r="K25" s="323">
        <v>0</v>
      </c>
      <c r="L25" s="323">
        <v>0</v>
      </c>
      <c r="M25" s="324"/>
      <c r="N25" s="325"/>
      <c r="O25" s="300"/>
      <c r="P25" s="301"/>
    </row>
    <row r="26" spans="1:16" ht="19.5" customHeight="1" x14ac:dyDescent="0.2">
      <c r="A26" s="505"/>
      <c r="B26" s="321" t="s">
        <v>157</v>
      </c>
      <c r="C26" s="322"/>
      <c r="D26" s="322"/>
      <c r="E26" s="323">
        <v>1</v>
      </c>
      <c r="F26" s="323">
        <v>1</v>
      </c>
      <c r="G26" s="323">
        <v>1</v>
      </c>
      <c r="H26" s="323">
        <v>1</v>
      </c>
      <c r="I26" s="323">
        <v>1</v>
      </c>
      <c r="J26" s="323">
        <v>1</v>
      </c>
      <c r="K26" s="323">
        <v>0</v>
      </c>
      <c r="L26" s="323">
        <v>0</v>
      </c>
      <c r="M26" s="324"/>
      <c r="N26" s="325"/>
      <c r="O26" s="300"/>
      <c r="P26" s="301"/>
    </row>
    <row r="27" spans="1:16" ht="16.5" customHeight="1" x14ac:dyDescent="0.2">
      <c r="A27" s="505"/>
      <c r="B27" s="321" t="s">
        <v>158</v>
      </c>
      <c r="C27" s="322"/>
      <c r="D27" s="322"/>
      <c r="E27" s="323">
        <v>2</v>
      </c>
      <c r="F27" s="323">
        <v>2</v>
      </c>
      <c r="G27" s="323">
        <v>2</v>
      </c>
      <c r="H27" s="323">
        <v>2</v>
      </c>
      <c r="I27" s="323">
        <v>1</v>
      </c>
      <c r="J27" s="323">
        <v>1</v>
      </c>
      <c r="K27" s="323">
        <v>0</v>
      </c>
      <c r="L27" s="323">
        <v>0</v>
      </c>
      <c r="M27" s="324"/>
      <c r="N27" s="325"/>
      <c r="O27" s="300"/>
      <c r="P27" s="301"/>
    </row>
    <row r="28" spans="1:16" ht="15.75" customHeight="1" x14ac:dyDescent="0.2">
      <c r="A28" s="505"/>
      <c r="B28" s="321" t="s">
        <v>159</v>
      </c>
      <c r="C28" s="322"/>
      <c r="D28" s="322"/>
      <c r="E28" s="323">
        <v>4</v>
      </c>
      <c r="F28" s="323">
        <v>4</v>
      </c>
      <c r="G28" s="323">
        <v>4</v>
      </c>
      <c r="H28" s="323">
        <v>4</v>
      </c>
      <c r="I28" s="323">
        <v>4</v>
      </c>
      <c r="J28" s="323">
        <v>4</v>
      </c>
      <c r="K28" s="323">
        <v>0</v>
      </c>
      <c r="L28" s="323">
        <v>0</v>
      </c>
      <c r="M28" s="324"/>
      <c r="N28" s="325"/>
      <c r="O28" s="300"/>
      <c r="P28" s="301"/>
    </row>
    <row r="29" spans="1:16" ht="16.5" customHeight="1" x14ac:dyDescent="0.2">
      <c r="A29" s="505"/>
      <c r="B29" s="321" t="s">
        <v>160</v>
      </c>
      <c r="C29" s="322"/>
      <c r="D29" s="322"/>
      <c r="E29" s="323">
        <v>3</v>
      </c>
      <c r="F29" s="323">
        <v>3</v>
      </c>
      <c r="G29" s="323">
        <v>3</v>
      </c>
      <c r="H29" s="323">
        <v>3</v>
      </c>
      <c r="I29" s="323">
        <v>3</v>
      </c>
      <c r="J29" s="323">
        <v>3</v>
      </c>
      <c r="K29" s="323">
        <v>0</v>
      </c>
      <c r="L29" s="323">
        <v>0</v>
      </c>
      <c r="M29" s="324"/>
      <c r="N29" s="325"/>
      <c r="O29" s="300"/>
      <c r="P29" s="301"/>
    </row>
    <row r="30" spans="1:16" ht="17.25" customHeight="1" x14ac:dyDescent="0.2">
      <c r="A30" s="505"/>
      <c r="B30" s="321" t="s">
        <v>161</v>
      </c>
      <c r="C30" s="322"/>
      <c r="D30" s="322"/>
      <c r="E30" s="323">
        <v>0</v>
      </c>
      <c r="F30" s="323">
        <v>0</v>
      </c>
      <c r="G30" s="323">
        <v>0</v>
      </c>
      <c r="H30" s="323">
        <v>0</v>
      </c>
      <c r="I30" s="323">
        <v>0</v>
      </c>
      <c r="J30" s="323">
        <v>0</v>
      </c>
      <c r="K30" s="323">
        <v>0</v>
      </c>
      <c r="L30" s="323">
        <v>0</v>
      </c>
      <c r="M30" s="324"/>
      <c r="N30" s="325"/>
      <c r="O30" s="300"/>
      <c r="P30" s="301"/>
    </row>
    <row r="31" spans="1:16" ht="13.5" customHeight="1" x14ac:dyDescent="0.2">
      <c r="A31" s="505"/>
      <c r="B31" s="321" t="s">
        <v>162</v>
      </c>
      <c r="C31" s="322"/>
      <c r="D31" s="322"/>
      <c r="E31" s="323">
        <v>5</v>
      </c>
      <c r="F31" s="323">
        <v>5</v>
      </c>
      <c r="G31" s="323">
        <v>5</v>
      </c>
      <c r="H31" s="323">
        <v>5</v>
      </c>
      <c r="I31" s="323">
        <v>2</v>
      </c>
      <c r="J31" s="323">
        <v>2</v>
      </c>
      <c r="K31" s="323">
        <v>0</v>
      </c>
      <c r="L31" s="323">
        <v>0</v>
      </c>
      <c r="M31" s="324"/>
      <c r="N31" s="325"/>
      <c r="O31" s="300"/>
      <c r="P31" s="301"/>
    </row>
    <row r="32" spans="1:16" ht="19.5" customHeight="1" x14ac:dyDescent="0.2">
      <c r="A32" s="505"/>
      <c r="B32" s="321" t="s">
        <v>163</v>
      </c>
      <c r="C32" s="322"/>
      <c r="D32" s="322"/>
      <c r="E32" s="323">
        <v>2</v>
      </c>
      <c r="F32" s="323">
        <v>2</v>
      </c>
      <c r="G32" s="323">
        <v>2</v>
      </c>
      <c r="H32" s="323">
        <v>2</v>
      </c>
      <c r="I32" s="323">
        <v>1</v>
      </c>
      <c r="J32" s="323">
        <v>1</v>
      </c>
      <c r="K32" s="323">
        <v>0</v>
      </c>
      <c r="L32" s="323">
        <v>0</v>
      </c>
      <c r="M32" s="324"/>
      <c r="N32" s="325"/>
      <c r="O32" s="300"/>
      <c r="P32" s="301"/>
    </row>
    <row r="33" spans="1:16" ht="15.75" x14ac:dyDescent="0.2">
      <c r="A33" s="505"/>
      <c r="B33" s="321" t="s">
        <v>17</v>
      </c>
      <c r="C33" s="322"/>
      <c r="D33" s="322"/>
      <c r="E33" s="323"/>
      <c r="F33" s="323"/>
      <c r="G33" s="323"/>
      <c r="H33" s="323"/>
      <c r="I33" s="323">
        <v>2</v>
      </c>
      <c r="J33" s="323">
        <v>2</v>
      </c>
      <c r="K33" s="323">
        <v>0</v>
      </c>
      <c r="L33" s="323">
        <v>0</v>
      </c>
      <c r="M33" s="324"/>
      <c r="N33" s="325"/>
      <c r="O33" s="300"/>
      <c r="P33" s="301"/>
    </row>
    <row r="34" spans="1:16" ht="16.5" customHeight="1" x14ac:dyDescent="0.2">
      <c r="A34" s="505"/>
      <c r="B34" s="321" t="s">
        <v>164</v>
      </c>
      <c r="C34" s="322"/>
      <c r="D34" s="322"/>
      <c r="E34" s="323">
        <v>2</v>
      </c>
      <c r="F34" s="323">
        <v>2</v>
      </c>
      <c r="G34" s="323">
        <v>2</v>
      </c>
      <c r="H34" s="323">
        <v>2</v>
      </c>
      <c r="I34" s="323">
        <v>2</v>
      </c>
      <c r="J34" s="323">
        <v>2</v>
      </c>
      <c r="K34" s="323">
        <v>0</v>
      </c>
      <c r="L34" s="323">
        <v>0</v>
      </c>
      <c r="M34" s="324"/>
      <c r="N34" s="325"/>
      <c r="O34" s="300"/>
      <c r="P34" s="301"/>
    </row>
    <row r="35" spans="1:16" ht="15.75" x14ac:dyDescent="0.2">
      <c r="A35" s="505"/>
      <c r="B35" s="321" t="s">
        <v>165</v>
      </c>
      <c r="C35" s="322"/>
      <c r="D35" s="322"/>
      <c r="E35" s="323">
        <v>0</v>
      </c>
      <c r="F35" s="323">
        <v>0</v>
      </c>
      <c r="G35" s="323">
        <v>0</v>
      </c>
      <c r="H35" s="323">
        <v>0</v>
      </c>
      <c r="I35" s="323">
        <v>3</v>
      </c>
      <c r="J35" s="323">
        <v>3</v>
      </c>
      <c r="K35" s="323">
        <v>0</v>
      </c>
      <c r="L35" s="323">
        <v>0</v>
      </c>
      <c r="M35" s="324"/>
      <c r="N35" s="325"/>
      <c r="O35" s="300"/>
      <c r="P35" s="301"/>
    </row>
    <row r="36" spans="1:16" ht="15.75" x14ac:dyDescent="0.2">
      <c r="A36" s="505"/>
      <c r="B36" s="321" t="s">
        <v>166</v>
      </c>
      <c r="C36" s="322"/>
      <c r="D36" s="322"/>
      <c r="E36" s="323">
        <v>0</v>
      </c>
      <c r="F36" s="323">
        <v>0</v>
      </c>
      <c r="G36" s="323">
        <v>0</v>
      </c>
      <c r="H36" s="323">
        <v>0</v>
      </c>
      <c r="I36" s="323">
        <v>2</v>
      </c>
      <c r="J36" s="323">
        <v>2</v>
      </c>
      <c r="K36" s="323">
        <v>0</v>
      </c>
      <c r="L36" s="323">
        <v>0</v>
      </c>
      <c r="M36" s="324"/>
      <c r="N36" s="325"/>
      <c r="O36" s="300"/>
      <c r="P36" s="301"/>
    </row>
    <row r="37" spans="1:16" ht="19.5" customHeight="1" x14ac:dyDescent="0.2">
      <c r="A37" s="493" t="s">
        <v>187</v>
      </c>
      <c r="B37" s="321" t="s">
        <v>10</v>
      </c>
      <c r="C37" s="322"/>
      <c r="D37" s="322"/>
      <c r="E37" s="323">
        <v>0</v>
      </c>
      <c r="F37" s="323">
        <v>0</v>
      </c>
      <c r="G37" s="323">
        <v>0</v>
      </c>
      <c r="H37" s="323">
        <v>0</v>
      </c>
      <c r="I37" s="323">
        <v>2</v>
      </c>
      <c r="J37" s="323">
        <v>2</v>
      </c>
      <c r="K37" s="323">
        <v>0</v>
      </c>
      <c r="L37" s="323">
        <v>0</v>
      </c>
      <c r="M37" s="324"/>
      <c r="N37" s="300"/>
      <c r="O37" s="300"/>
      <c r="P37" s="301"/>
    </row>
    <row r="38" spans="1:16" ht="15.75" x14ac:dyDescent="0.2">
      <c r="A38" s="493"/>
      <c r="B38" s="321" t="s">
        <v>168</v>
      </c>
      <c r="C38" s="322"/>
      <c r="D38" s="322"/>
      <c r="E38" s="323">
        <v>0</v>
      </c>
      <c r="F38" s="323">
        <v>0</v>
      </c>
      <c r="G38" s="323">
        <v>0</v>
      </c>
      <c r="H38" s="323">
        <v>0</v>
      </c>
      <c r="I38" s="323">
        <v>2</v>
      </c>
      <c r="J38" s="323">
        <v>2</v>
      </c>
      <c r="K38" s="323">
        <v>0</v>
      </c>
      <c r="L38" s="323">
        <v>0</v>
      </c>
      <c r="M38" s="324"/>
      <c r="N38" s="300"/>
      <c r="O38" s="300"/>
      <c r="P38" s="301"/>
    </row>
    <row r="39" spans="1:16" ht="16.5" customHeight="1" x14ac:dyDescent="0.2">
      <c r="A39" s="493"/>
      <c r="B39" s="321" t="s">
        <v>186</v>
      </c>
      <c r="C39" s="322"/>
      <c r="D39" s="322"/>
      <c r="E39" s="323">
        <v>0</v>
      </c>
      <c r="F39" s="323">
        <v>0</v>
      </c>
      <c r="G39" s="323">
        <v>0</v>
      </c>
      <c r="H39" s="323">
        <v>0</v>
      </c>
      <c r="I39" s="323">
        <v>1</v>
      </c>
      <c r="J39" s="323">
        <v>1</v>
      </c>
      <c r="K39" s="323">
        <v>0</v>
      </c>
      <c r="L39" s="323">
        <v>0</v>
      </c>
      <c r="M39" s="324"/>
      <c r="N39" s="325"/>
      <c r="O39" s="300"/>
      <c r="P39" s="301"/>
    </row>
    <row r="40" spans="1:16" ht="17.25" customHeight="1" x14ac:dyDescent="0.2">
      <c r="A40" s="493"/>
      <c r="B40" s="321" t="s">
        <v>170</v>
      </c>
      <c r="C40" s="322"/>
      <c r="D40" s="322"/>
      <c r="E40" s="323">
        <v>0</v>
      </c>
      <c r="F40" s="323">
        <v>0</v>
      </c>
      <c r="G40" s="323">
        <v>0</v>
      </c>
      <c r="H40" s="323">
        <v>0</v>
      </c>
      <c r="I40" s="323">
        <v>1</v>
      </c>
      <c r="J40" s="323">
        <v>1</v>
      </c>
      <c r="K40" s="323">
        <v>0</v>
      </c>
      <c r="L40" s="323">
        <v>0</v>
      </c>
      <c r="M40" s="324"/>
      <c r="N40" s="325"/>
      <c r="O40" s="300"/>
      <c r="P40" s="301"/>
    </row>
    <row r="41" spans="1:16" ht="16.5" thickBot="1" x14ac:dyDescent="0.25">
      <c r="A41" s="494" t="s">
        <v>171</v>
      </c>
      <c r="B41" s="495"/>
      <c r="C41" s="326">
        <f>SUM(C17:C40)</f>
        <v>20</v>
      </c>
      <c r="D41" s="326">
        <f t="shared" ref="D41:L41" si="0">SUM(D17:D40)</f>
        <v>25</v>
      </c>
      <c r="E41" s="326">
        <f t="shared" si="0"/>
        <v>30</v>
      </c>
      <c r="F41" s="326">
        <f t="shared" si="0"/>
        <v>30</v>
      </c>
      <c r="G41" s="326">
        <f t="shared" si="0"/>
        <v>30</v>
      </c>
      <c r="H41" s="326">
        <f t="shared" si="0"/>
        <v>30</v>
      </c>
      <c r="I41" s="326">
        <f t="shared" si="0"/>
        <v>30</v>
      </c>
      <c r="J41" s="326">
        <f t="shared" si="0"/>
        <v>30</v>
      </c>
      <c r="K41" s="326">
        <f t="shared" si="0"/>
        <v>0</v>
      </c>
      <c r="L41" s="326">
        <f t="shared" si="0"/>
        <v>0</v>
      </c>
      <c r="M41" s="327"/>
      <c r="N41" s="307"/>
      <c r="O41" s="307"/>
      <c r="P41" s="308"/>
    </row>
    <row r="42" spans="1:16" ht="51.75" thickBot="1" x14ac:dyDescent="0.25">
      <c r="A42" s="496" t="s">
        <v>172</v>
      </c>
      <c r="B42" s="497"/>
      <c r="C42" s="497"/>
      <c r="D42" s="497"/>
      <c r="E42" s="497"/>
      <c r="F42" s="497"/>
      <c r="G42" s="497"/>
      <c r="H42" s="497"/>
      <c r="I42" s="497"/>
      <c r="J42" s="497"/>
      <c r="K42" s="497"/>
      <c r="L42" s="497"/>
      <c r="M42" s="328" t="s">
        <v>173</v>
      </c>
      <c r="N42" s="329" t="s">
        <v>174</v>
      </c>
      <c r="O42" s="330" t="s">
        <v>175</v>
      </c>
      <c r="P42" s="330" t="s">
        <v>176</v>
      </c>
    </row>
    <row r="43" spans="1:16" ht="15.75" x14ac:dyDescent="0.2">
      <c r="A43" s="498" t="s">
        <v>147</v>
      </c>
      <c r="B43" s="331" t="s">
        <v>148</v>
      </c>
      <c r="C43" s="332">
        <f>+C17*C14</f>
        <v>120</v>
      </c>
      <c r="D43" s="311"/>
      <c r="E43" s="311"/>
      <c r="F43" s="311"/>
      <c r="G43" s="311"/>
      <c r="H43" s="311"/>
      <c r="I43" s="311"/>
      <c r="J43" s="311"/>
      <c r="K43" s="311"/>
      <c r="L43" s="311"/>
      <c r="M43" s="333">
        <f>SUM(C43:L43)</f>
        <v>120</v>
      </c>
      <c r="N43" s="334">
        <f>+M43/20</f>
        <v>6</v>
      </c>
      <c r="O43" s="335"/>
      <c r="P43" s="336"/>
    </row>
    <row r="44" spans="1:16" ht="20.25" customHeight="1" x14ac:dyDescent="0.2">
      <c r="A44" s="499"/>
      <c r="B44" s="337" t="s">
        <v>149</v>
      </c>
      <c r="C44" s="338"/>
      <c r="D44" s="339">
        <f>+D18*D14</f>
        <v>500</v>
      </c>
      <c r="E44" s="340"/>
      <c r="F44" s="340"/>
      <c r="G44" s="340"/>
      <c r="H44" s="340"/>
      <c r="I44" s="340"/>
      <c r="J44" s="340"/>
      <c r="K44" s="340"/>
      <c r="L44" s="340"/>
      <c r="M44" s="341">
        <f t="shared" ref="M44:M66" si="1">SUM(C44:L44)</f>
        <v>500</v>
      </c>
      <c r="N44" s="342">
        <f>+M44/25</f>
        <v>20</v>
      </c>
      <c r="O44" s="343"/>
      <c r="P44" s="344"/>
    </row>
    <row r="45" spans="1:16" ht="20.25" customHeight="1" x14ac:dyDescent="0.2">
      <c r="A45" s="499"/>
      <c r="B45" s="345" t="s">
        <v>150</v>
      </c>
      <c r="C45" s="338"/>
      <c r="D45" s="317"/>
      <c r="E45" s="339">
        <f t="shared" ref="E45:L45" si="2">+E19*E14</f>
        <v>21</v>
      </c>
      <c r="F45" s="339">
        <f t="shared" si="2"/>
        <v>21</v>
      </c>
      <c r="G45" s="339">
        <f t="shared" si="2"/>
        <v>21</v>
      </c>
      <c r="H45" s="339">
        <f t="shared" si="2"/>
        <v>18</v>
      </c>
      <c r="I45" s="339">
        <f t="shared" si="2"/>
        <v>0</v>
      </c>
      <c r="J45" s="339">
        <f t="shared" si="2"/>
        <v>0</v>
      </c>
      <c r="K45" s="339">
        <f t="shared" si="2"/>
        <v>0</v>
      </c>
      <c r="L45" s="339">
        <f t="shared" si="2"/>
        <v>0</v>
      </c>
      <c r="M45" s="341">
        <f t="shared" si="1"/>
        <v>81</v>
      </c>
      <c r="N45" s="346">
        <f t="shared" ref="N45:N66" si="3">+M45/22</f>
        <v>3.6818181818181817</v>
      </c>
      <c r="O45" s="343"/>
      <c r="P45" s="344"/>
    </row>
    <row r="46" spans="1:16" ht="15" customHeight="1" x14ac:dyDescent="0.2">
      <c r="A46" s="499"/>
      <c r="B46" s="345" t="s">
        <v>151</v>
      </c>
      <c r="C46" s="338"/>
      <c r="D46" s="317"/>
      <c r="E46" s="339">
        <f t="shared" ref="E46:L46" si="4">+E20*E14</f>
        <v>35</v>
      </c>
      <c r="F46" s="339">
        <f t="shared" si="4"/>
        <v>35</v>
      </c>
      <c r="G46" s="339">
        <f t="shared" si="4"/>
        <v>35</v>
      </c>
      <c r="H46" s="339">
        <f t="shared" si="4"/>
        <v>30</v>
      </c>
      <c r="I46" s="339">
        <f t="shared" si="4"/>
        <v>7</v>
      </c>
      <c r="J46" s="339">
        <f t="shared" si="4"/>
        <v>7</v>
      </c>
      <c r="K46" s="339">
        <f t="shared" si="4"/>
        <v>0</v>
      </c>
      <c r="L46" s="339">
        <f t="shared" si="4"/>
        <v>0</v>
      </c>
      <c r="M46" s="341">
        <f t="shared" si="1"/>
        <v>149</v>
      </c>
      <c r="N46" s="346">
        <f t="shared" si="3"/>
        <v>6.7727272727272725</v>
      </c>
      <c r="O46" s="343"/>
      <c r="P46" s="344"/>
    </row>
    <row r="47" spans="1:16" ht="19.5" customHeight="1" x14ac:dyDescent="0.2">
      <c r="A47" s="499"/>
      <c r="B47" s="345" t="s">
        <v>152</v>
      </c>
      <c r="C47" s="338"/>
      <c r="D47" s="317"/>
      <c r="E47" s="339">
        <f t="shared" ref="E47:L47" si="5">+E21*E14</f>
        <v>14</v>
      </c>
      <c r="F47" s="339">
        <f t="shared" si="5"/>
        <v>14</v>
      </c>
      <c r="G47" s="339">
        <f t="shared" si="5"/>
        <v>14</v>
      </c>
      <c r="H47" s="339">
        <f t="shared" si="5"/>
        <v>12</v>
      </c>
      <c r="I47" s="339">
        <f t="shared" si="5"/>
        <v>7</v>
      </c>
      <c r="J47" s="339">
        <f t="shared" si="5"/>
        <v>7</v>
      </c>
      <c r="K47" s="339">
        <f t="shared" si="5"/>
        <v>0</v>
      </c>
      <c r="L47" s="339">
        <f t="shared" si="5"/>
        <v>0</v>
      </c>
      <c r="M47" s="341">
        <f t="shared" si="1"/>
        <v>68</v>
      </c>
      <c r="N47" s="346">
        <f t="shared" si="3"/>
        <v>3.0909090909090908</v>
      </c>
      <c r="O47" s="343"/>
      <c r="P47" s="344"/>
    </row>
    <row r="48" spans="1:16" ht="17.25" customHeight="1" x14ac:dyDescent="0.2">
      <c r="A48" s="499"/>
      <c r="B48" s="345" t="s">
        <v>153</v>
      </c>
      <c r="C48" s="338"/>
      <c r="D48" s="317"/>
      <c r="E48" s="339">
        <f t="shared" ref="E48:L48" si="6">+E22*E14</f>
        <v>7</v>
      </c>
      <c r="F48" s="339">
        <f t="shared" si="6"/>
        <v>7</v>
      </c>
      <c r="G48" s="339">
        <f t="shared" si="6"/>
        <v>7</v>
      </c>
      <c r="H48" s="339">
        <f t="shared" si="6"/>
        <v>6</v>
      </c>
      <c r="I48" s="339">
        <f t="shared" si="6"/>
        <v>7</v>
      </c>
      <c r="J48" s="339">
        <f t="shared" si="6"/>
        <v>7</v>
      </c>
      <c r="K48" s="339">
        <f t="shared" si="6"/>
        <v>0</v>
      </c>
      <c r="L48" s="339">
        <f t="shared" si="6"/>
        <v>0</v>
      </c>
      <c r="M48" s="341">
        <f t="shared" si="1"/>
        <v>41</v>
      </c>
      <c r="N48" s="346">
        <f t="shared" si="3"/>
        <v>1.8636363636363635</v>
      </c>
      <c r="O48" s="343"/>
      <c r="P48" s="344"/>
    </row>
    <row r="49" spans="1:16" ht="16.5" customHeight="1" x14ac:dyDescent="0.2">
      <c r="A49" s="499"/>
      <c r="B49" s="345" t="s">
        <v>154</v>
      </c>
      <c r="C49" s="338"/>
      <c r="D49" s="317"/>
      <c r="E49" s="339">
        <f t="shared" ref="E49:L49" si="7">+E23*E14</f>
        <v>0</v>
      </c>
      <c r="F49" s="339">
        <f t="shared" si="7"/>
        <v>0</v>
      </c>
      <c r="G49" s="339">
        <f t="shared" si="7"/>
        <v>0</v>
      </c>
      <c r="H49" s="339">
        <f t="shared" si="7"/>
        <v>0</v>
      </c>
      <c r="I49" s="339">
        <f t="shared" si="7"/>
        <v>0</v>
      </c>
      <c r="J49" s="339">
        <f t="shared" si="7"/>
        <v>0</v>
      </c>
      <c r="K49" s="339">
        <f t="shared" si="7"/>
        <v>0</v>
      </c>
      <c r="L49" s="339">
        <f t="shared" si="7"/>
        <v>0</v>
      </c>
      <c r="M49" s="341">
        <f t="shared" si="1"/>
        <v>0</v>
      </c>
      <c r="N49" s="346">
        <f t="shared" si="3"/>
        <v>0</v>
      </c>
      <c r="O49" s="343"/>
      <c r="P49" s="344"/>
    </row>
    <row r="50" spans="1:16" ht="18" customHeight="1" x14ac:dyDescent="0.2">
      <c r="A50" s="499"/>
      <c r="B50" s="345" t="s">
        <v>155</v>
      </c>
      <c r="C50" s="338"/>
      <c r="D50" s="317"/>
      <c r="E50" s="339">
        <f t="shared" ref="E50:L50" si="8">+E24*E14</f>
        <v>0</v>
      </c>
      <c r="F50" s="339">
        <f t="shared" si="8"/>
        <v>0</v>
      </c>
      <c r="G50" s="339">
        <f t="shared" si="8"/>
        <v>0</v>
      </c>
      <c r="H50" s="339">
        <f t="shared" si="8"/>
        <v>0</v>
      </c>
      <c r="I50" s="339">
        <f t="shared" si="8"/>
        <v>0</v>
      </c>
      <c r="J50" s="339">
        <f t="shared" si="8"/>
        <v>0</v>
      </c>
      <c r="K50" s="339">
        <f t="shared" si="8"/>
        <v>0</v>
      </c>
      <c r="L50" s="339">
        <f t="shared" si="8"/>
        <v>0</v>
      </c>
      <c r="M50" s="341">
        <f t="shared" si="1"/>
        <v>0</v>
      </c>
      <c r="N50" s="346">
        <f t="shared" si="3"/>
        <v>0</v>
      </c>
      <c r="O50" s="343"/>
      <c r="P50" s="344"/>
    </row>
    <row r="51" spans="1:16" ht="17.25" customHeight="1" x14ac:dyDescent="0.2">
      <c r="A51" s="499"/>
      <c r="B51" s="345" t="s">
        <v>156</v>
      </c>
      <c r="C51" s="338"/>
      <c r="D51" s="317"/>
      <c r="E51" s="339">
        <f t="shared" ref="E51:L51" si="9">+E25*E14</f>
        <v>0</v>
      </c>
      <c r="F51" s="339">
        <f t="shared" si="9"/>
        <v>0</v>
      </c>
      <c r="G51" s="339">
        <f t="shared" si="9"/>
        <v>0</v>
      </c>
      <c r="H51" s="339">
        <f t="shared" si="9"/>
        <v>0</v>
      </c>
      <c r="I51" s="339">
        <f t="shared" si="9"/>
        <v>0</v>
      </c>
      <c r="J51" s="339">
        <f t="shared" si="9"/>
        <v>0</v>
      </c>
      <c r="K51" s="339">
        <f t="shared" si="9"/>
        <v>0</v>
      </c>
      <c r="L51" s="339">
        <f t="shared" si="9"/>
        <v>0</v>
      </c>
      <c r="M51" s="341">
        <f t="shared" si="1"/>
        <v>0</v>
      </c>
      <c r="N51" s="346">
        <f t="shared" si="3"/>
        <v>0</v>
      </c>
      <c r="O51" s="343"/>
      <c r="P51" s="344"/>
    </row>
    <row r="52" spans="1:16" ht="18" customHeight="1" x14ac:dyDescent="0.2">
      <c r="A52" s="499"/>
      <c r="B52" s="345" t="s">
        <v>157</v>
      </c>
      <c r="C52" s="338"/>
      <c r="D52" s="317"/>
      <c r="E52" s="339">
        <f t="shared" ref="E52:L52" si="10">+E26*E14</f>
        <v>7</v>
      </c>
      <c r="F52" s="339">
        <f t="shared" si="10"/>
        <v>7</v>
      </c>
      <c r="G52" s="339">
        <f t="shared" si="10"/>
        <v>7</v>
      </c>
      <c r="H52" s="339">
        <f t="shared" si="10"/>
        <v>6</v>
      </c>
      <c r="I52" s="339">
        <f t="shared" si="10"/>
        <v>7</v>
      </c>
      <c r="J52" s="339">
        <f t="shared" si="10"/>
        <v>7</v>
      </c>
      <c r="K52" s="339">
        <f t="shared" si="10"/>
        <v>0</v>
      </c>
      <c r="L52" s="339">
        <f t="shared" si="10"/>
        <v>0</v>
      </c>
      <c r="M52" s="341">
        <f t="shared" si="1"/>
        <v>41</v>
      </c>
      <c r="N52" s="346">
        <f t="shared" si="3"/>
        <v>1.8636363636363635</v>
      </c>
      <c r="O52" s="343"/>
      <c r="P52" s="344"/>
    </row>
    <row r="53" spans="1:16" ht="15.75" customHeight="1" x14ac:dyDescent="0.2">
      <c r="A53" s="499"/>
      <c r="B53" s="345" t="s">
        <v>158</v>
      </c>
      <c r="C53" s="338"/>
      <c r="D53" s="317"/>
      <c r="E53" s="339">
        <f t="shared" ref="E53:L53" si="11">+E27*E14</f>
        <v>14</v>
      </c>
      <c r="F53" s="339">
        <f t="shared" si="11"/>
        <v>14</v>
      </c>
      <c r="G53" s="339">
        <f t="shared" si="11"/>
        <v>14</v>
      </c>
      <c r="H53" s="339">
        <f t="shared" si="11"/>
        <v>12</v>
      </c>
      <c r="I53" s="339">
        <f t="shared" si="11"/>
        <v>7</v>
      </c>
      <c r="J53" s="339">
        <f t="shared" si="11"/>
        <v>7</v>
      </c>
      <c r="K53" s="339">
        <f t="shared" si="11"/>
        <v>0</v>
      </c>
      <c r="L53" s="339">
        <f t="shared" si="11"/>
        <v>0</v>
      </c>
      <c r="M53" s="341">
        <f t="shared" si="1"/>
        <v>68</v>
      </c>
      <c r="N53" s="346">
        <f t="shared" si="3"/>
        <v>3.0909090909090908</v>
      </c>
      <c r="O53" s="343"/>
      <c r="P53" s="344"/>
    </row>
    <row r="54" spans="1:16" ht="15" customHeight="1" x14ac:dyDescent="0.2">
      <c r="A54" s="499"/>
      <c r="B54" s="345" t="s">
        <v>159</v>
      </c>
      <c r="C54" s="338"/>
      <c r="D54" s="317"/>
      <c r="E54" s="339">
        <f t="shared" ref="E54:L54" si="12">+E28*E14</f>
        <v>28</v>
      </c>
      <c r="F54" s="339">
        <f t="shared" si="12"/>
        <v>28</v>
      </c>
      <c r="G54" s="339">
        <f t="shared" si="12"/>
        <v>28</v>
      </c>
      <c r="H54" s="339">
        <f t="shared" si="12"/>
        <v>24</v>
      </c>
      <c r="I54" s="339">
        <f t="shared" si="12"/>
        <v>28</v>
      </c>
      <c r="J54" s="339">
        <f t="shared" si="12"/>
        <v>28</v>
      </c>
      <c r="K54" s="339">
        <f t="shared" si="12"/>
        <v>0</v>
      </c>
      <c r="L54" s="339">
        <f t="shared" si="12"/>
        <v>0</v>
      </c>
      <c r="M54" s="341">
        <f t="shared" si="1"/>
        <v>164</v>
      </c>
      <c r="N54" s="346">
        <f t="shared" si="3"/>
        <v>7.4545454545454541</v>
      </c>
      <c r="O54" s="343"/>
      <c r="P54" s="344"/>
    </row>
    <row r="55" spans="1:16" ht="18" customHeight="1" x14ac:dyDescent="0.2">
      <c r="A55" s="499"/>
      <c r="B55" s="345" t="s">
        <v>160</v>
      </c>
      <c r="C55" s="338"/>
      <c r="D55" s="317"/>
      <c r="E55" s="339">
        <f t="shared" ref="E55:L55" si="13">+E29*E14</f>
        <v>21</v>
      </c>
      <c r="F55" s="339">
        <f t="shared" si="13"/>
        <v>21</v>
      </c>
      <c r="G55" s="339">
        <f t="shared" si="13"/>
        <v>21</v>
      </c>
      <c r="H55" s="339">
        <f t="shared" si="13"/>
        <v>18</v>
      </c>
      <c r="I55" s="339">
        <f t="shared" si="13"/>
        <v>21</v>
      </c>
      <c r="J55" s="339">
        <f t="shared" si="13"/>
        <v>21</v>
      </c>
      <c r="K55" s="339">
        <f t="shared" si="13"/>
        <v>0</v>
      </c>
      <c r="L55" s="339">
        <f t="shared" si="13"/>
        <v>0</v>
      </c>
      <c r="M55" s="341">
        <f t="shared" si="1"/>
        <v>123</v>
      </c>
      <c r="N55" s="346">
        <f t="shared" si="3"/>
        <v>5.5909090909090908</v>
      </c>
      <c r="O55" s="343"/>
      <c r="P55" s="344"/>
    </row>
    <row r="56" spans="1:16" ht="13.5" customHeight="1" x14ac:dyDescent="0.2">
      <c r="A56" s="499"/>
      <c r="B56" s="345" t="s">
        <v>161</v>
      </c>
      <c r="C56" s="338"/>
      <c r="D56" s="317"/>
      <c r="E56" s="339">
        <f t="shared" ref="E56:L56" si="14">+E30*E14</f>
        <v>0</v>
      </c>
      <c r="F56" s="339">
        <f t="shared" si="14"/>
        <v>0</v>
      </c>
      <c r="G56" s="339">
        <f t="shared" si="14"/>
        <v>0</v>
      </c>
      <c r="H56" s="339">
        <f t="shared" si="14"/>
        <v>0</v>
      </c>
      <c r="I56" s="339">
        <f t="shared" si="14"/>
        <v>0</v>
      </c>
      <c r="J56" s="339">
        <f t="shared" si="14"/>
        <v>0</v>
      </c>
      <c r="K56" s="339">
        <f t="shared" si="14"/>
        <v>0</v>
      </c>
      <c r="L56" s="339">
        <f t="shared" si="14"/>
        <v>0</v>
      </c>
      <c r="M56" s="341">
        <f t="shared" si="1"/>
        <v>0</v>
      </c>
      <c r="N56" s="346">
        <f t="shared" si="3"/>
        <v>0</v>
      </c>
      <c r="O56" s="343"/>
      <c r="P56" s="344"/>
    </row>
    <row r="57" spans="1:16" ht="14.25" customHeight="1" x14ac:dyDescent="0.2">
      <c r="A57" s="499"/>
      <c r="B57" s="345" t="s">
        <v>162</v>
      </c>
      <c r="C57" s="338"/>
      <c r="D57" s="317"/>
      <c r="E57" s="339">
        <f t="shared" ref="E57:L57" si="15">+E31*E14</f>
        <v>35</v>
      </c>
      <c r="F57" s="339">
        <f t="shared" si="15"/>
        <v>35</v>
      </c>
      <c r="G57" s="339">
        <f t="shared" si="15"/>
        <v>35</v>
      </c>
      <c r="H57" s="339">
        <f t="shared" si="15"/>
        <v>30</v>
      </c>
      <c r="I57" s="339">
        <f t="shared" si="15"/>
        <v>14</v>
      </c>
      <c r="J57" s="339">
        <f t="shared" si="15"/>
        <v>14</v>
      </c>
      <c r="K57" s="339">
        <f t="shared" si="15"/>
        <v>0</v>
      </c>
      <c r="L57" s="339">
        <f t="shared" si="15"/>
        <v>0</v>
      </c>
      <c r="M57" s="341">
        <f t="shared" si="1"/>
        <v>163</v>
      </c>
      <c r="N57" s="346">
        <f t="shared" si="3"/>
        <v>7.4090909090909092</v>
      </c>
      <c r="O57" s="343"/>
      <c r="P57" s="344"/>
    </row>
    <row r="58" spans="1:16" ht="18" customHeight="1" x14ac:dyDescent="0.2">
      <c r="A58" s="499"/>
      <c r="B58" s="345" t="s">
        <v>163</v>
      </c>
      <c r="C58" s="338"/>
      <c r="D58" s="317"/>
      <c r="E58" s="339">
        <f t="shared" ref="E58:L58" si="16">+E32*E14</f>
        <v>14</v>
      </c>
      <c r="F58" s="339">
        <f t="shared" si="16"/>
        <v>14</v>
      </c>
      <c r="G58" s="339">
        <f t="shared" si="16"/>
        <v>14</v>
      </c>
      <c r="H58" s="339">
        <f t="shared" si="16"/>
        <v>12</v>
      </c>
      <c r="I58" s="339">
        <f t="shared" si="16"/>
        <v>7</v>
      </c>
      <c r="J58" s="339">
        <f t="shared" si="16"/>
        <v>7</v>
      </c>
      <c r="K58" s="339">
        <f t="shared" si="16"/>
        <v>0</v>
      </c>
      <c r="L58" s="339">
        <f t="shared" si="16"/>
        <v>0</v>
      </c>
      <c r="M58" s="341">
        <f t="shared" si="1"/>
        <v>68</v>
      </c>
      <c r="N58" s="346">
        <f t="shared" si="3"/>
        <v>3.0909090909090908</v>
      </c>
      <c r="O58" s="343"/>
      <c r="P58" s="344"/>
    </row>
    <row r="59" spans="1:16" ht="15.75" x14ac:dyDescent="0.2">
      <c r="A59" s="499"/>
      <c r="B59" s="345" t="s">
        <v>17</v>
      </c>
      <c r="C59" s="338"/>
      <c r="D59" s="317"/>
      <c r="E59" s="339">
        <f t="shared" ref="E59:L59" si="17">+E33*E14</f>
        <v>0</v>
      </c>
      <c r="F59" s="339">
        <f t="shared" si="17"/>
        <v>0</v>
      </c>
      <c r="G59" s="339">
        <f t="shared" si="17"/>
        <v>0</v>
      </c>
      <c r="H59" s="339">
        <f t="shared" si="17"/>
        <v>0</v>
      </c>
      <c r="I59" s="339">
        <f t="shared" si="17"/>
        <v>14</v>
      </c>
      <c r="J59" s="339">
        <f t="shared" si="17"/>
        <v>14</v>
      </c>
      <c r="K59" s="339">
        <f t="shared" si="17"/>
        <v>0</v>
      </c>
      <c r="L59" s="339">
        <f t="shared" si="17"/>
        <v>0</v>
      </c>
      <c r="M59" s="341">
        <f t="shared" si="1"/>
        <v>28</v>
      </c>
      <c r="N59" s="346">
        <f t="shared" si="3"/>
        <v>1.2727272727272727</v>
      </c>
      <c r="O59" s="343"/>
      <c r="P59" s="344"/>
    </row>
    <row r="60" spans="1:16" ht="14.25" customHeight="1" x14ac:dyDescent="0.2">
      <c r="A60" s="499"/>
      <c r="B60" s="345" t="s">
        <v>164</v>
      </c>
      <c r="C60" s="338"/>
      <c r="D60" s="317"/>
      <c r="E60" s="347">
        <f t="shared" ref="E60:L60" si="18">+E34*E14</f>
        <v>14</v>
      </c>
      <c r="F60" s="347">
        <f t="shared" si="18"/>
        <v>14</v>
      </c>
      <c r="G60" s="347">
        <f t="shared" si="18"/>
        <v>14</v>
      </c>
      <c r="H60" s="347">
        <f t="shared" si="18"/>
        <v>12</v>
      </c>
      <c r="I60" s="347">
        <f t="shared" si="18"/>
        <v>14</v>
      </c>
      <c r="J60" s="347">
        <f t="shared" si="18"/>
        <v>14</v>
      </c>
      <c r="K60" s="347">
        <f t="shared" si="18"/>
        <v>0</v>
      </c>
      <c r="L60" s="347">
        <f t="shared" si="18"/>
        <v>0</v>
      </c>
      <c r="M60" s="341">
        <f t="shared" si="1"/>
        <v>82</v>
      </c>
      <c r="N60" s="346">
        <f t="shared" si="3"/>
        <v>3.7272727272727271</v>
      </c>
      <c r="O60" s="343"/>
      <c r="P60" s="344"/>
    </row>
    <row r="61" spans="1:16" ht="15.75" x14ac:dyDescent="0.2">
      <c r="A61" s="499"/>
      <c r="B61" s="345" t="s">
        <v>165</v>
      </c>
      <c r="C61" s="338"/>
      <c r="D61" s="317"/>
      <c r="E61" s="339">
        <f t="shared" ref="E61:L61" si="19">+E35*E14</f>
        <v>0</v>
      </c>
      <c r="F61" s="339">
        <f t="shared" si="19"/>
        <v>0</v>
      </c>
      <c r="G61" s="339">
        <f t="shared" si="19"/>
        <v>0</v>
      </c>
      <c r="H61" s="339">
        <f t="shared" si="19"/>
        <v>0</v>
      </c>
      <c r="I61" s="339">
        <f t="shared" si="19"/>
        <v>21</v>
      </c>
      <c r="J61" s="339">
        <f t="shared" si="19"/>
        <v>21</v>
      </c>
      <c r="K61" s="339">
        <f t="shared" si="19"/>
        <v>0</v>
      </c>
      <c r="L61" s="339">
        <f t="shared" si="19"/>
        <v>0</v>
      </c>
      <c r="M61" s="341">
        <f t="shared" si="1"/>
        <v>42</v>
      </c>
      <c r="N61" s="346">
        <f t="shared" si="3"/>
        <v>1.9090909090909092</v>
      </c>
      <c r="O61" s="343"/>
      <c r="P61" s="344"/>
    </row>
    <row r="62" spans="1:16" ht="15.75" x14ac:dyDescent="0.2">
      <c r="A62" s="499"/>
      <c r="B62" s="345" t="s">
        <v>166</v>
      </c>
      <c r="C62" s="338"/>
      <c r="D62" s="317"/>
      <c r="E62" s="339">
        <f t="shared" ref="E62:L62" si="20">+E36*E14</f>
        <v>0</v>
      </c>
      <c r="F62" s="339">
        <f t="shared" si="20"/>
        <v>0</v>
      </c>
      <c r="G62" s="339">
        <f t="shared" si="20"/>
        <v>0</v>
      </c>
      <c r="H62" s="339">
        <f t="shared" si="20"/>
        <v>0</v>
      </c>
      <c r="I62" s="339">
        <f t="shared" si="20"/>
        <v>14</v>
      </c>
      <c r="J62" s="339">
        <f t="shared" si="20"/>
        <v>14</v>
      </c>
      <c r="K62" s="339">
        <f t="shared" si="20"/>
        <v>0</v>
      </c>
      <c r="L62" s="339">
        <f t="shared" si="20"/>
        <v>0</v>
      </c>
      <c r="M62" s="341">
        <f t="shared" si="1"/>
        <v>28</v>
      </c>
      <c r="N62" s="346">
        <f t="shared" si="3"/>
        <v>1.2727272727272727</v>
      </c>
      <c r="O62" s="343"/>
      <c r="P62" s="344"/>
    </row>
    <row r="63" spans="1:16" ht="15" customHeight="1" x14ac:dyDescent="0.2">
      <c r="A63" s="500" t="s">
        <v>167</v>
      </c>
      <c r="B63" s="345" t="s">
        <v>10</v>
      </c>
      <c r="C63" s="348"/>
      <c r="D63" s="349"/>
      <c r="E63" s="339">
        <f t="shared" ref="E63:L63" si="21">+E37*E14</f>
        <v>0</v>
      </c>
      <c r="F63" s="339">
        <f t="shared" si="21"/>
        <v>0</v>
      </c>
      <c r="G63" s="339">
        <f t="shared" si="21"/>
        <v>0</v>
      </c>
      <c r="H63" s="339">
        <f t="shared" si="21"/>
        <v>0</v>
      </c>
      <c r="I63" s="339">
        <f t="shared" si="21"/>
        <v>14</v>
      </c>
      <c r="J63" s="339">
        <f t="shared" si="21"/>
        <v>14</v>
      </c>
      <c r="K63" s="339">
        <f t="shared" si="21"/>
        <v>0</v>
      </c>
      <c r="L63" s="339">
        <f t="shared" si="21"/>
        <v>0</v>
      </c>
      <c r="M63" s="341">
        <f t="shared" si="1"/>
        <v>28</v>
      </c>
      <c r="N63" s="346">
        <f t="shared" si="3"/>
        <v>1.2727272727272727</v>
      </c>
      <c r="O63" s="343"/>
      <c r="P63" s="344"/>
    </row>
    <row r="64" spans="1:16" ht="15.75" x14ac:dyDescent="0.2">
      <c r="A64" s="500"/>
      <c r="B64" s="345" t="s">
        <v>168</v>
      </c>
      <c r="C64" s="348"/>
      <c r="D64" s="349"/>
      <c r="E64" s="339">
        <f t="shared" ref="E64:L64" si="22">+E38*E14</f>
        <v>0</v>
      </c>
      <c r="F64" s="339">
        <f t="shared" si="22"/>
        <v>0</v>
      </c>
      <c r="G64" s="339">
        <f t="shared" si="22"/>
        <v>0</v>
      </c>
      <c r="H64" s="339">
        <f t="shared" si="22"/>
        <v>0</v>
      </c>
      <c r="I64" s="339">
        <f t="shared" si="22"/>
        <v>14</v>
      </c>
      <c r="J64" s="339">
        <f t="shared" si="22"/>
        <v>14</v>
      </c>
      <c r="K64" s="339">
        <f t="shared" si="22"/>
        <v>0</v>
      </c>
      <c r="L64" s="339">
        <f t="shared" si="22"/>
        <v>0</v>
      </c>
      <c r="M64" s="341">
        <f t="shared" si="1"/>
        <v>28</v>
      </c>
      <c r="N64" s="346">
        <f t="shared" si="3"/>
        <v>1.2727272727272727</v>
      </c>
      <c r="O64" s="343"/>
      <c r="P64" s="344"/>
    </row>
    <row r="65" spans="1:16" ht="15.75" customHeight="1" x14ac:dyDescent="0.2">
      <c r="A65" s="500"/>
      <c r="B65" s="345" t="s">
        <v>186</v>
      </c>
      <c r="C65" s="348"/>
      <c r="D65" s="349"/>
      <c r="E65" s="339">
        <f t="shared" ref="E65:L65" si="23">+E39*E14</f>
        <v>0</v>
      </c>
      <c r="F65" s="339">
        <f t="shared" si="23"/>
        <v>0</v>
      </c>
      <c r="G65" s="339">
        <f t="shared" si="23"/>
        <v>0</v>
      </c>
      <c r="H65" s="339">
        <f t="shared" si="23"/>
        <v>0</v>
      </c>
      <c r="I65" s="339">
        <f t="shared" si="23"/>
        <v>7</v>
      </c>
      <c r="J65" s="339">
        <f t="shared" si="23"/>
        <v>7</v>
      </c>
      <c r="K65" s="339">
        <f t="shared" si="23"/>
        <v>0</v>
      </c>
      <c r="L65" s="339">
        <f t="shared" si="23"/>
        <v>0</v>
      </c>
      <c r="M65" s="341">
        <f t="shared" si="1"/>
        <v>14</v>
      </c>
      <c r="N65" s="346">
        <f t="shared" si="3"/>
        <v>0.63636363636363635</v>
      </c>
      <c r="O65" s="343"/>
      <c r="P65" s="344"/>
    </row>
    <row r="66" spans="1:16" ht="18" customHeight="1" thickBot="1" x14ac:dyDescent="0.25">
      <c r="A66" s="501"/>
      <c r="B66" s="350" t="s">
        <v>170</v>
      </c>
      <c r="C66" s="351"/>
      <c r="D66" s="352"/>
      <c r="E66" s="353">
        <f t="shared" ref="E66:L66" si="24">+E40*E14</f>
        <v>0</v>
      </c>
      <c r="F66" s="353">
        <f t="shared" si="24"/>
        <v>0</v>
      </c>
      <c r="G66" s="353">
        <f t="shared" si="24"/>
        <v>0</v>
      </c>
      <c r="H66" s="353">
        <f t="shared" si="24"/>
        <v>0</v>
      </c>
      <c r="I66" s="353">
        <f t="shared" si="24"/>
        <v>7</v>
      </c>
      <c r="J66" s="353">
        <f t="shared" si="24"/>
        <v>7</v>
      </c>
      <c r="K66" s="353">
        <f t="shared" si="24"/>
        <v>0</v>
      </c>
      <c r="L66" s="353">
        <f t="shared" si="24"/>
        <v>0</v>
      </c>
      <c r="M66" s="354">
        <f t="shared" si="1"/>
        <v>14</v>
      </c>
      <c r="N66" s="355">
        <f t="shared" si="3"/>
        <v>0.63636363636363635</v>
      </c>
      <c r="O66" s="356"/>
      <c r="P66" s="357"/>
    </row>
    <row r="67" spans="1:16" ht="16.5" thickBot="1" x14ac:dyDescent="0.25">
      <c r="A67" s="502" t="s">
        <v>177</v>
      </c>
      <c r="B67" s="503"/>
      <c r="C67" s="503"/>
      <c r="D67" s="503"/>
      <c r="E67" s="503"/>
      <c r="F67" s="503"/>
      <c r="G67" s="503"/>
      <c r="H67" s="503"/>
      <c r="I67" s="503"/>
      <c r="J67" s="503"/>
      <c r="K67" s="503"/>
      <c r="L67" s="503"/>
      <c r="M67" s="503"/>
      <c r="N67" s="358">
        <f>SUM(N43:N66)</f>
        <v>81.909090909090907</v>
      </c>
      <c r="O67" s="359"/>
      <c r="P67" s="360"/>
    </row>
    <row r="68" spans="1:16" x14ac:dyDescent="0.2">
      <c r="A68" s="229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11"/>
      <c r="P68" s="212"/>
    </row>
    <row r="69" spans="1:16" x14ac:dyDescent="0.2">
      <c r="A69" s="229"/>
      <c r="B69" s="230"/>
      <c r="C69" s="230"/>
      <c r="D69" s="230"/>
      <c r="E69" s="230"/>
      <c r="F69" s="230"/>
      <c r="G69" s="361"/>
      <c r="H69" s="361"/>
      <c r="I69" s="361"/>
      <c r="J69" s="361"/>
      <c r="K69" s="361"/>
      <c r="L69" s="361"/>
      <c r="M69" s="361"/>
      <c r="N69" s="361"/>
      <c r="O69" s="211"/>
      <c r="P69" s="212"/>
    </row>
    <row r="70" spans="1:16" ht="13.5" thickBot="1" x14ac:dyDescent="0.25">
      <c r="A70" s="231"/>
      <c r="B70" s="232"/>
      <c r="C70" s="232"/>
      <c r="D70" s="232"/>
      <c r="E70" s="232"/>
      <c r="F70" s="232"/>
      <c r="G70" s="492" t="s">
        <v>178</v>
      </c>
      <c r="H70" s="492"/>
      <c r="I70" s="492"/>
      <c r="J70" s="492"/>
      <c r="K70" s="492"/>
      <c r="L70" s="492"/>
      <c r="M70" s="492"/>
      <c r="N70" s="492"/>
      <c r="O70" s="233"/>
      <c r="P70" s="234"/>
    </row>
  </sheetData>
  <mergeCells count="25">
    <mergeCell ref="A15:B15"/>
    <mergeCell ref="A16:P16"/>
    <mergeCell ref="G70:N70"/>
    <mergeCell ref="A37:A40"/>
    <mergeCell ref="A41:B41"/>
    <mergeCell ref="A42:L42"/>
    <mergeCell ref="A43:A62"/>
    <mergeCell ref="A63:A66"/>
    <mergeCell ref="A67:M67"/>
    <mergeCell ref="A17:A36"/>
    <mergeCell ref="A12:B12"/>
    <mergeCell ref="A13:B13"/>
    <mergeCell ref="A14:B14"/>
    <mergeCell ref="A6:O6"/>
    <mergeCell ref="A10:O10"/>
    <mergeCell ref="A11:B11"/>
    <mergeCell ref="F11:N11"/>
    <mergeCell ref="A5:O5"/>
    <mergeCell ref="A7:O7"/>
    <mergeCell ref="A8:O8"/>
    <mergeCell ref="A9:O9"/>
    <mergeCell ref="A1:P1"/>
    <mergeCell ref="A2:B2"/>
    <mergeCell ref="A3:O3"/>
    <mergeCell ref="A4:O4"/>
  </mergeCells>
  <phoneticPr fontId="1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opLeftCell="A53" zoomScale="86" zoomScaleNormal="86" workbookViewId="0">
      <selection activeCell="R80" sqref="R80"/>
    </sheetView>
  </sheetViews>
  <sheetFormatPr baseColWidth="10" defaultColWidth="11.42578125" defaultRowHeight="12.75" x14ac:dyDescent="0.2"/>
  <cols>
    <col min="1" max="1" width="4.7109375" customWidth="1"/>
    <col min="2" max="2" width="29.85546875" customWidth="1"/>
    <col min="3" max="3" width="6.7109375" customWidth="1"/>
    <col min="4" max="4" width="8.85546875" customWidth="1"/>
    <col min="5" max="5" width="8" customWidth="1"/>
    <col min="6" max="6" width="8.42578125" customWidth="1"/>
    <col min="7" max="7" width="7.140625" customWidth="1"/>
    <col min="8" max="8" width="8.140625" customWidth="1"/>
    <col min="9" max="9" width="7.85546875" customWidth="1"/>
    <col min="10" max="10" width="7.7109375" customWidth="1"/>
    <col min="11" max="11" width="7" customWidth="1"/>
    <col min="12" max="12" width="6.5703125" customWidth="1"/>
    <col min="13" max="13" width="12.5703125" customWidth="1"/>
    <col min="14" max="14" width="7.28515625" customWidth="1"/>
    <col min="15" max="15" width="5.5703125" customWidth="1"/>
    <col min="16" max="16" width="7" customWidth="1"/>
  </cols>
  <sheetData>
    <row r="1" spans="1:16" x14ac:dyDescent="0.2">
      <c r="A1" s="537" t="s">
        <v>124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9"/>
    </row>
    <row r="2" spans="1:16" x14ac:dyDescent="0.2">
      <c r="A2" s="480"/>
      <c r="B2" s="48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/>
    </row>
    <row r="3" spans="1:16" x14ac:dyDescent="0.2">
      <c r="A3" s="483" t="s">
        <v>125</v>
      </c>
      <c r="B3" s="483"/>
      <c r="C3" s="532">
        <v>2022</v>
      </c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3"/>
    </row>
    <row r="4" spans="1:16" x14ac:dyDescent="0.2">
      <c r="A4" s="483" t="s">
        <v>126</v>
      </c>
      <c r="B4" s="483"/>
      <c r="C4" s="532" t="s">
        <v>324</v>
      </c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3"/>
    </row>
    <row r="5" spans="1:16" x14ac:dyDescent="0.2">
      <c r="A5" s="483" t="s">
        <v>127</v>
      </c>
      <c r="B5" s="483"/>
      <c r="C5" s="532" t="s">
        <v>237</v>
      </c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3"/>
    </row>
    <row r="6" spans="1:16" x14ac:dyDescent="0.2">
      <c r="A6" s="483" t="s">
        <v>128</v>
      </c>
      <c r="B6" s="483"/>
      <c r="C6" s="534">
        <v>270713000547</v>
      </c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  <c r="P6" s="535"/>
    </row>
    <row r="7" spans="1:16" x14ac:dyDescent="0.2">
      <c r="A7" s="531" t="s">
        <v>129</v>
      </c>
      <c r="B7" s="531"/>
      <c r="C7" s="532" t="s">
        <v>233</v>
      </c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3"/>
    </row>
    <row r="8" spans="1:16" x14ac:dyDescent="0.2">
      <c r="A8" s="483" t="s">
        <v>130</v>
      </c>
      <c r="B8" s="483"/>
      <c r="C8" s="213"/>
      <c r="D8" s="214"/>
      <c r="E8" s="536" t="s">
        <v>131</v>
      </c>
      <c r="F8" s="536"/>
      <c r="G8" s="536"/>
      <c r="H8" s="215">
        <v>2</v>
      </c>
      <c r="I8" s="214"/>
      <c r="J8" s="214"/>
      <c r="K8" s="214"/>
      <c r="L8" s="214"/>
      <c r="M8" s="214"/>
      <c r="N8" s="214"/>
      <c r="O8" s="214"/>
      <c r="P8" s="216"/>
    </row>
    <row r="9" spans="1:16" x14ac:dyDescent="0.2">
      <c r="A9" s="483" t="s">
        <v>132</v>
      </c>
      <c r="B9" s="483"/>
      <c r="C9" s="532" t="s">
        <v>235</v>
      </c>
      <c r="D9" s="532"/>
      <c r="E9" s="532"/>
      <c r="F9" s="532"/>
      <c r="G9" s="532"/>
      <c r="H9" s="532"/>
      <c r="I9" s="532"/>
      <c r="J9" s="532"/>
      <c r="K9" s="532"/>
      <c r="L9" s="532"/>
      <c r="M9" s="532"/>
      <c r="N9" s="532"/>
      <c r="O9" s="532"/>
      <c r="P9" s="533"/>
    </row>
    <row r="10" spans="1:16" x14ac:dyDescent="0.2">
      <c r="A10" s="483" t="s">
        <v>133</v>
      </c>
      <c r="B10" s="483"/>
      <c r="C10" s="215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6"/>
    </row>
    <row r="11" spans="1:16" x14ac:dyDescent="0.2">
      <c r="A11" s="482"/>
      <c r="B11" s="483"/>
      <c r="C11" s="217"/>
      <c r="D11" s="217"/>
      <c r="E11" s="217"/>
      <c r="F11" s="483"/>
      <c r="G11" s="483"/>
      <c r="H11" s="483"/>
      <c r="I11" s="483"/>
      <c r="J11" s="483"/>
      <c r="K11" s="483"/>
      <c r="L11" s="483"/>
      <c r="M11" s="483"/>
      <c r="N11" s="483"/>
      <c r="O11" s="218"/>
      <c r="P11" s="219"/>
    </row>
    <row r="12" spans="1:16" ht="13.5" thickBot="1" x14ac:dyDescent="0.25">
      <c r="A12" s="482"/>
      <c r="B12" s="483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18"/>
      <c r="N12" s="218"/>
      <c r="O12" s="218"/>
      <c r="P12" s="219"/>
    </row>
    <row r="13" spans="1:16" x14ac:dyDescent="0.2">
      <c r="A13" s="525"/>
      <c r="B13" s="526"/>
      <c r="C13" s="225" t="s">
        <v>134</v>
      </c>
      <c r="D13" s="225" t="s">
        <v>135</v>
      </c>
      <c r="E13" s="225" t="s">
        <v>136</v>
      </c>
      <c r="F13" s="225" t="s">
        <v>137</v>
      </c>
      <c r="G13" s="225" t="s">
        <v>138</v>
      </c>
      <c r="H13" s="225" t="s">
        <v>139</v>
      </c>
      <c r="I13" s="225" t="s">
        <v>140</v>
      </c>
      <c r="J13" s="225" t="s">
        <v>141</v>
      </c>
      <c r="K13" s="225" t="s">
        <v>142</v>
      </c>
      <c r="L13" s="225" t="s">
        <v>143</v>
      </c>
      <c r="M13" s="225" t="s">
        <v>18</v>
      </c>
      <c r="N13" s="221"/>
      <c r="O13" s="222"/>
      <c r="P13" s="223"/>
    </row>
    <row r="14" spans="1:16" x14ac:dyDescent="0.2">
      <c r="A14" s="527" t="s">
        <v>144</v>
      </c>
      <c r="B14" s="528"/>
      <c r="C14" s="236">
        <v>3</v>
      </c>
      <c r="D14" s="236">
        <v>12</v>
      </c>
      <c r="E14" s="236">
        <v>2</v>
      </c>
      <c r="F14" s="236">
        <v>2</v>
      </c>
      <c r="G14" s="236">
        <v>3</v>
      </c>
      <c r="H14" s="236">
        <v>3</v>
      </c>
      <c r="I14" s="236">
        <v>2</v>
      </c>
      <c r="J14" s="236">
        <v>1</v>
      </c>
      <c r="K14" s="236"/>
      <c r="L14" s="236"/>
      <c r="M14" s="237">
        <f>SUM(C14:L14)</f>
        <v>28</v>
      </c>
      <c r="N14" s="238"/>
      <c r="O14" s="239"/>
      <c r="P14" s="240"/>
    </row>
    <row r="15" spans="1:16" ht="13.5" thickBot="1" x14ac:dyDescent="0.25">
      <c r="A15" s="529" t="s">
        <v>145</v>
      </c>
      <c r="B15" s="530"/>
      <c r="C15" s="241">
        <v>67</v>
      </c>
      <c r="D15" s="241">
        <v>298</v>
      </c>
      <c r="E15" s="241">
        <v>62</v>
      </c>
      <c r="F15" s="241">
        <v>62</v>
      </c>
      <c r="G15" s="241">
        <v>74</v>
      </c>
      <c r="H15" s="241">
        <v>70</v>
      </c>
      <c r="I15" s="241">
        <v>58</v>
      </c>
      <c r="J15" s="241">
        <v>36</v>
      </c>
      <c r="K15" s="242"/>
      <c r="L15" s="242"/>
      <c r="M15" s="243">
        <f>SUM(C15:L15)</f>
        <v>727</v>
      </c>
      <c r="N15" s="244"/>
      <c r="O15" s="245"/>
      <c r="P15" s="246"/>
    </row>
    <row r="16" spans="1:16" ht="13.5" thickBot="1" x14ac:dyDescent="0.25">
      <c r="A16" s="506" t="s">
        <v>146</v>
      </c>
      <c r="B16" s="507"/>
      <c r="C16" s="507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8"/>
    </row>
    <row r="17" spans="1:16" x14ac:dyDescent="0.2">
      <c r="A17" s="523" t="s">
        <v>147</v>
      </c>
      <c r="B17" s="247" t="s">
        <v>148</v>
      </c>
      <c r="C17" s="248">
        <v>20</v>
      </c>
      <c r="D17" s="249"/>
      <c r="E17" s="250"/>
      <c r="F17" s="250"/>
      <c r="G17" s="250"/>
      <c r="H17" s="250"/>
      <c r="I17" s="250"/>
      <c r="J17" s="250"/>
      <c r="K17" s="250"/>
      <c r="L17" s="251"/>
      <c r="M17" s="252"/>
      <c r="N17" s="252"/>
      <c r="O17" s="253"/>
      <c r="P17" s="254"/>
    </row>
    <row r="18" spans="1:16" x14ac:dyDescent="0.2">
      <c r="A18" s="524"/>
      <c r="B18" s="255" t="s">
        <v>149</v>
      </c>
      <c r="C18" s="256"/>
      <c r="D18" s="236">
        <v>25</v>
      </c>
      <c r="E18" s="257"/>
      <c r="F18" s="257"/>
      <c r="G18" s="257"/>
      <c r="H18" s="257"/>
      <c r="I18" s="257"/>
      <c r="J18" s="257"/>
      <c r="K18" s="257"/>
      <c r="L18" s="258"/>
      <c r="M18" s="259"/>
      <c r="N18" s="259"/>
      <c r="O18" s="260"/>
      <c r="P18" s="261"/>
    </row>
    <row r="19" spans="1:16" ht="14.25" customHeight="1" x14ac:dyDescent="0.2">
      <c r="A19" s="524"/>
      <c r="B19" s="262" t="s">
        <v>150</v>
      </c>
      <c r="C19" s="263"/>
      <c r="D19" s="263"/>
      <c r="E19" s="236">
        <v>4</v>
      </c>
      <c r="F19" s="236">
        <v>4</v>
      </c>
      <c r="G19" s="236">
        <v>4</v>
      </c>
      <c r="H19" s="236">
        <v>4</v>
      </c>
      <c r="I19" s="236"/>
      <c r="J19" s="236"/>
      <c r="K19" s="236"/>
      <c r="L19" s="264"/>
      <c r="M19" s="265"/>
      <c r="N19" s="266"/>
      <c r="O19" s="260"/>
      <c r="P19" s="261"/>
    </row>
    <row r="20" spans="1:16" ht="18" customHeight="1" x14ac:dyDescent="0.2">
      <c r="A20" s="524"/>
      <c r="B20" s="262" t="s">
        <v>151</v>
      </c>
      <c r="C20" s="263"/>
      <c r="D20" s="263"/>
      <c r="E20" s="236">
        <v>4</v>
      </c>
      <c r="F20" s="236">
        <v>4</v>
      </c>
      <c r="G20" s="236">
        <v>4</v>
      </c>
      <c r="H20" s="236">
        <v>4</v>
      </c>
      <c r="I20" s="236"/>
      <c r="J20" s="236"/>
      <c r="K20" s="236"/>
      <c r="L20" s="264"/>
      <c r="M20" s="265"/>
      <c r="N20" s="266"/>
      <c r="O20" s="260"/>
      <c r="P20" s="261"/>
    </row>
    <row r="21" spans="1:16" ht="16.5" customHeight="1" x14ac:dyDescent="0.2">
      <c r="A21" s="524"/>
      <c r="B21" s="262" t="s">
        <v>152</v>
      </c>
      <c r="C21" s="263"/>
      <c r="D21" s="263"/>
      <c r="E21" s="236">
        <v>2</v>
      </c>
      <c r="F21" s="236">
        <v>2</v>
      </c>
      <c r="G21" s="236">
        <v>2</v>
      </c>
      <c r="H21" s="236">
        <v>2</v>
      </c>
      <c r="I21" s="236">
        <v>2</v>
      </c>
      <c r="J21" s="236">
        <v>2</v>
      </c>
      <c r="K21" s="236"/>
      <c r="L21" s="264"/>
      <c r="M21" s="265"/>
      <c r="N21" s="266"/>
      <c r="O21" s="260"/>
      <c r="P21" s="261"/>
    </row>
    <row r="22" spans="1:16" ht="16.5" customHeight="1" x14ac:dyDescent="0.2">
      <c r="A22" s="524"/>
      <c r="B22" s="267" t="s">
        <v>153</v>
      </c>
      <c r="C22" s="263"/>
      <c r="D22" s="263"/>
      <c r="E22" s="236">
        <v>2</v>
      </c>
      <c r="F22" s="236">
        <v>2</v>
      </c>
      <c r="G22" s="236">
        <v>2</v>
      </c>
      <c r="H22" s="236">
        <v>2</v>
      </c>
      <c r="I22" s="236">
        <v>2</v>
      </c>
      <c r="J22" s="236">
        <v>2</v>
      </c>
      <c r="K22" s="236"/>
      <c r="L22" s="264"/>
      <c r="M22" s="265"/>
      <c r="N22" s="266"/>
      <c r="O22" s="260"/>
      <c r="P22" s="261"/>
    </row>
    <row r="23" spans="1:16" ht="12.75" customHeight="1" x14ac:dyDescent="0.2">
      <c r="A23" s="524"/>
      <c r="B23" s="267" t="s">
        <v>154</v>
      </c>
      <c r="C23" s="263"/>
      <c r="D23" s="263"/>
      <c r="E23" s="236"/>
      <c r="F23" s="236"/>
      <c r="G23" s="236"/>
      <c r="H23" s="236"/>
      <c r="I23" s="236"/>
      <c r="J23" s="236"/>
      <c r="K23" s="236"/>
      <c r="L23" s="264"/>
      <c r="M23" s="265"/>
      <c r="N23" s="266"/>
      <c r="O23" s="260"/>
      <c r="P23" s="261"/>
    </row>
    <row r="24" spans="1:16" ht="16.5" customHeight="1" x14ac:dyDescent="0.2">
      <c r="A24" s="524"/>
      <c r="B24" s="267" t="s">
        <v>155</v>
      </c>
      <c r="C24" s="263"/>
      <c r="D24" s="263"/>
      <c r="E24" s="236"/>
      <c r="F24" s="236"/>
      <c r="G24" s="236"/>
      <c r="H24" s="236"/>
      <c r="I24" s="236"/>
      <c r="J24" s="236"/>
      <c r="K24" s="236"/>
      <c r="L24" s="264"/>
      <c r="M24" s="265"/>
      <c r="N24" s="266"/>
      <c r="O24" s="260"/>
      <c r="P24" s="261"/>
    </row>
    <row r="25" spans="1:16" ht="15.75" customHeight="1" x14ac:dyDescent="0.2">
      <c r="A25" s="524"/>
      <c r="B25" s="267" t="s">
        <v>156</v>
      </c>
      <c r="C25" s="263"/>
      <c r="D25" s="263"/>
      <c r="E25" s="236"/>
      <c r="F25" s="236"/>
      <c r="G25" s="236"/>
      <c r="H25" s="236"/>
      <c r="I25" s="236"/>
      <c r="J25" s="236"/>
      <c r="K25" s="236"/>
      <c r="L25" s="264"/>
      <c r="M25" s="265"/>
      <c r="N25" s="266"/>
      <c r="O25" s="260"/>
      <c r="P25" s="261"/>
    </row>
    <row r="26" spans="1:16" ht="14.25" customHeight="1" x14ac:dyDescent="0.2">
      <c r="A26" s="524"/>
      <c r="B26" s="267" t="s">
        <v>157</v>
      </c>
      <c r="C26" s="263"/>
      <c r="D26" s="263"/>
      <c r="E26" s="236">
        <v>1</v>
      </c>
      <c r="F26" s="236">
        <v>1</v>
      </c>
      <c r="G26" s="236">
        <v>1</v>
      </c>
      <c r="H26" s="236">
        <v>1</v>
      </c>
      <c r="I26" s="236">
        <v>1</v>
      </c>
      <c r="J26" s="236">
        <v>1</v>
      </c>
      <c r="K26" s="236"/>
      <c r="L26" s="264"/>
      <c r="M26" s="265"/>
      <c r="N26" s="266"/>
      <c r="O26" s="260"/>
      <c r="P26" s="261"/>
    </row>
    <row r="27" spans="1:16" ht="12.75" customHeight="1" x14ac:dyDescent="0.2">
      <c r="A27" s="524"/>
      <c r="B27" s="267" t="s">
        <v>158</v>
      </c>
      <c r="C27" s="263"/>
      <c r="D27" s="263"/>
      <c r="E27" s="236">
        <v>1</v>
      </c>
      <c r="F27" s="236">
        <v>1</v>
      </c>
      <c r="G27" s="236">
        <v>1</v>
      </c>
      <c r="H27" s="236">
        <v>1</v>
      </c>
      <c r="I27" s="236">
        <v>1</v>
      </c>
      <c r="J27" s="236">
        <v>1</v>
      </c>
      <c r="K27" s="236"/>
      <c r="L27" s="264"/>
      <c r="M27" s="265"/>
      <c r="N27" s="266"/>
      <c r="O27" s="260"/>
      <c r="P27" s="261"/>
    </row>
    <row r="28" spans="1:16" ht="15.75" customHeight="1" x14ac:dyDescent="0.2">
      <c r="A28" s="524"/>
      <c r="B28" s="267" t="s">
        <v>159</v>
      </c>
      <c r="C28" s="263"/>
      <c r="D28" s="263"/>
      <c r="E28" s="236">
        <v>6</v>
      </c>
      <c r="F28" s="236">
        <v>6</v>
      </c>
      <c r="G28" s="236">
        <v>6</v>
      </c>
      <c r="H28" s="236">
        <v>6</v>
      </c>
      <c r="I28" s="236">
        <v>4</v>
      </c>
      <c r="J28" s="236">
        <v>4</v>
      </c>
      <c r="K28" s="236"/>
      <c r="L28" s="264"/>
      <c r="M28" s="265"/>
      <c r="N28" s="266"/>
      <c r="O28" s="260"/>
      <c r="P28" s="261"/>
    </row>
    <row r="29" spans="1:16" ht="15.75" customHeight="1" x14ac:dyDescent="0.2">
      <c r="A29" s="524"/>
      <c r="B29" s="267" t="s">
        <v>160</v>
      </c>
      <c r="C29" s="263"/>
      <c r="D29" s="263"/>
      <c r="E29" s="236">
        <v>3</v>
      </c>
      <c r="F29" s="236">
        <v>3</v>
      </c>
      <c r="G29" s="236">
        <v>3</v>
      </c>
      <c r="H29" s="236">
        <v>3</v>
      </c>
      <c r="I29" s="236">
        <v>3</v>
      </c>
      <c r="J29" s="236">
        <v>3</v>
      </c>
      <c r="K29" s="236"/>
      <c r="L29" s="264"/>
      <c r="M29" s="265"/>
      <c r="N29" s="266"/>
      <c r="O29" s="260"/>
      <c r="P29" s="261"/>
    </row>
    <row r="30" spans="1:16" ht="15.75" customHeight="1" x14ac:dyDescent="0.2">
      <c r="A30" s="524"/>
      <c r="B30" s="267" t="s">
        <v>161</v>
      </c>
      <c r="C30" s="263"/>
      <c r="D30" s="263"/>
      <c r="E30" s="236"/>
      <c r="F30" s="236"/>
      <c r="G30" s="236"/>
      <c r="H30" s="236"/>
      <c r="I30" s="236"/>
      <c r="J30" s="236"/>
      <c r="K30" s="236"/>
      <c r="L30" s="264"/>
      <c r="M30" s="265"/>
      <c r="N30" s="266"/>
      <c r="O30" s="260"/>
      <c r="P30" s="261"/>
    </row>
    <row r="31" spans="1:16" x14ac:dyDescent="0.2">
      <c r="A31" s="524"/>
      <c r="B31" s="267" t="s">
        <v>162</v>
      </c>
      <c r="C31" s="263"/>
      <c r="D31" s="263"/>
      <c r="E31" s="236">
        <v>5</v>
      </c>
      <c r="F31" s="236">
        <v>5</v>
      </c>
      <c r="G31" s="236">
        <v>5</v>
      </c>
      <c r="H31" s="236">
        <v>5</v>
      </c>
      <c r="I31" s="236">
        <v>4</v>
      </c>
      <c r="J31" s="236">
        <v>4</v>
      </c>
      <c r="K31" s="236"/>
      <c r="L31" s="264"/>
      <c r="M31" s="265"/>
      <c r="N31" s="266"/>
      <c r="O31" s="260"/>
      <c r="P31" s="261"/>
    </row>
    <row r="32" spans="1:16" ht="16.5" customHeight="1" x14ac:dyDescent="0.2">
      <c r="A32" s="524"/>
      <c r="B32" s="267" t="s">
        <v>163</v>
      </c>
      <c r="C32" s="263"/>
      <c r="D32" s="263"/>
      <c r="E32" s="236"/>
      <c r="F32" s="236"/>
      <c r="G32" s="236"/>
      <c r="H32" s="236"/>
      <c r="I32" s="236">
        <v>1</v>
      </c>
      <c r="J32" s="236">
        <v>1</v>
      </c>
      <c r="K32" s="236"/>
      <c r="L32" s="264"/>
      <c r="M32" s="265"/>
      <c r="N32" s="266"/>
      <c r="O32" s="260"/>
      <c r="P32" s="261"/>
    </row>
    <row r="33" spans="1:16" x14ac:dyDescent="0.2">
      <c r="A33" s="524"/>
      <c r="B33" s="267" t="s">
        <v>17</v>
      </c>
      <c r="C33" s="263"/>
      <c r="D33" s="263"/>
      <c r="E33" s="236"/>
      <c r="F33" s="236"/>
      <c r="G33" s="236"/>
      <c r="H33" s="236"/>
      <c r="I33" s="236">
        <v>3</v>
      </c>
      <c r="J33" s="236">
        <v>3</v>
      </c>
      <c r="K33" s="236"/>
      <c r="L33" s="264"/>
      <c r="M33" s="265"/>
      <c r="N33" s="266"/>
      <c r="O33" s="260"/>
      <c r="P33" s="261"/>
    </row>
    <row r="34" spans="1:16" ht="14.25" customHeight="1" x14ac:dyDescent="0.2">
      <c r="A34" s="524"/>
      <c r="B34" s="267" t="s">
        <v>164</v>
      </c>
      <c r="C34" s="263"/>
      <c r="D34" s="263"/>
      <c r="E34" s="236">
        <v>2</v>
      </c>
      <c r="F34" s="236">
        <v>2</v>
      </c>
      <c r="G34" s="236">
        <v>2</v>
      </c>
      <c r="H34" s="236">
        <v>2</v>
      </c>
      <c r="I34" s="236">
        <v>2</v>
      </c>
      <c r="J34" s="236">
        <v>2</v>
      </c>
      <c r="K34" s="236"/>
      <c r="L34" s="264"/>
      <c r="M34" s="265"/>
      <c r="N34" s="266"/>
      <c r="O34" s="260"/>
      <c r="P34" s="261"/>
    </row>
    <row r="35" spans="1:16" x14ac:dyDescent="0.2">
      <c r="A35" s="524"/>
      <c r="B35" s="267" t="s">
        <v>165</v>
      </c>
      <c r="C35" s="263"/>
      <c r="D35" s="263"/>
      <c r="E35" s="236"/>
      <c r="F35" s="236"/>
      <c r="G35" s="236"/>
      <c r="H35" s="236"/>
      <c r="I35" s="236">
        <v>4</v>
      </c>
      <c r="J35" s="236">
        <v>4</v>
      </c>
      <c r="K35" s="236"/>
      <c r="L35" s="264"/>
      <c r="M35" s="265"/>
      <c r="N35" s="266"/>
      <c r="O35" s="260"/>
      <c r="P35" s="261"/>
    </row>
    <row r="36" spans="1:16" x14ac:dyDescent="0.2">
      <c r="A36" s="524"/>
      <c r="B36" s="267" t="s">
        <v>166</v>
      </c>
      <c r="C36" s="263"/>
      <c r="D36" s="263"/>
      <c r="E36" s="236"/>
      <c r="F36" s="236"/>
      <c r="G36" s="236"/>
      <c r="H36" s="236"/>
      <c r="I36" s="236">
        <v>3</v>
      </c>
      <c r="J36" s="236">
        <v>3</v>
      </c>
      <c r="K36" s="236"/>
      <c r="L36" s="264"/>
      <c r="M36" s="265"/>
      <c r="N36" s="266"/>
      <c r="O36" s="260"/>
      <c r="P36" s="261"/>
    </row>
    <row r="37" spans="1:16" x14ac:dyDescent="0.2">
      <c r="A37" s="510" t="s">
        <v>167</v>
      </c>
      <c r="B37" s="236" t="s">
        <v>10</v>
      </c>
      <c r="C37" s="263"/>
      <c r="D37" s="263"/>
      <c r="E37" s="236"/>
      <c r="F37" s="236"/>
      <c r="G37" s="236"/>
      <c r="H37" s="236"/>
      <c r="I37" s="236"/>
      <c r="J37" s="236"/>
      <c r="K37" s="236"/>
      <c r="L37" s="264"/>
      <c r="M37" s="265"/>
      <c r="N37" s="260"/>
      <c r="O37" s="260"/>
      <c r="P37" s="261"/>
    </row>
    <row r="38" spans="1:16" x14ac:dyDescent="0.2">
      <c r="A38" s="511"/>
      <c r="B38" s="236" t="s">
        <v>168</v>
      </c>
      <c r="C38" s="263"/>
      <c r="D38" s="263"/>
      <c r="E38" s="236"/>
      <c r="F38" s="236"/>
      <c r="G38" s="236"/>
      <c r="H38" s="236"/>
      <c r="I38" s="236"/>
      <c r="J38" s="236"/>
      <c r="K38" s="236"/>
      <c r="L38" s="264"/>
      <c r="M38" s="265"/>
      <c r="N38" s="260"/>
      <c r="O38" s="260"/>
      <c r="P38" s="261"/>
    </row>
    <row r="39" spans="1:16" ht="12.75" customHeight="1" x14ac:dyDescent="0.2">
      <c r="A39" s="511"/>
      <c r="B39" s="236" t="s">
        <v>169</v>
      </c>
      <c r="C39" s="263"/>
      <c r="D39" s="263"/>
      <c r="E39" s="236"/>
      <c r="F39" s="236"/>
      <c r="G39" s="236"/>
      <c r="H39" s="236"/>
      <c r="I39" s="236"/>
      <c r="J39" s="236"/>
      <c r="K39" s="236"/>
      <c r="L39" s="264"/>
      <c r="M39" s="265"/>
      <c r="N39" s="266"/>
      <c r="O39" s="260"/>
      <c r="P39" s="261"/>
    </row>
    <row r="40" spans="1:16" ht="13.5" customHeight="1" x14ac:dyDescent="0.2">
      <c r="A40" s="511"/>
      <c r="B40" s="236" t="s">
        <v>170</v>
      </c>
      <c r="C40" s="263"/>
      <c r="D40" s="263"/>
      <c r="E40" s="236"/>
      <c r="F40" s="236"/>
      <c r="G40" s="236"/>
      <c r="H40" s="236"/>
      <c r="I40" s="236"/>
      <c r="J40" s="236"/>
      <c r="K40" s="236"/>
      <c r="L40" s="264"/>
      <c r="M40" s="265"/>
      <c r="N40" s="266"/>
      <c r="O40" s="260"/>
      <c r="P40" s="261"/>
    </row>
    <row r="41" spans="1:16" x14ac:dyDescent="0.2">
      <c r="A41" s="511"/>
      <c r="B41" s="236"/>
      <c r="C41" s="263"/>
      <c r="D41" s="263"/>
      <c r="E41" s="268"/>
      <c r="F41" s="268"/>
      <c r="G41" s="268"/>
      <c r="H41" s="268"/>
      <c r="I41" s="268"/>
      <c r="J41" s="268"/>
      <c r="K41" s="268"/>
      <c r="L41" s="269"/>
      <c r="M41" s="265"/>
      <c r="N41" s="266"/>
      <c r="O41" s="260"/>
      <c r="P41" s="261"/>
    </row>
    <row r="42" spans="1:16" x14ac:dyDescent="0.2">
      <c r="A42" s="511"/>
      <c r="B42" s="236"/>
      <c r="C42" s="263"/>
      <c r="D42" s="263"/>
      <c r="E42" s="268"/>
      <c r="F42" s="268"/>
      <c r="G42" s="268"/>
      <c r="H42" s="268"/>
      <c r="I42" s="268"/>
      <c r="J42" s="268"/>
      <c r="K42" s="268"/>
      <c r="L42" s="269"/>
      <c r="M42" s="265"/>
      <c r="N42" s="266"/>
      <c r="O42" s="260"/>
      <c r="P42" s="261"/>
    </row>
    <row r="43" spans="1:16" x14ac:dyDescent="0.2">
      <c r="A43" s="511"/>
      <c r="B43" s="236"/>
      <c r="C43" s="263"/>
      <c r="D43" s="263"/>
      <c r="E43" s="268"/>
      <c r="F43" s="268"/>
      <c r="G43" s="268"/>
      <c r="H43" s="268"/>
      <c r="I43" s="268"/>
      <c r="J43" s="268"/>
      <c r="K43" s="268"/>
      <c r="L43" s="269"/>
      <c r="M43" s="265"/>
      <c r="N43" s="266"/>
      <c r="O43" s="260"/>
      <c r="P43" s="261"/>
    </row>
    <row r="44" spans="1:16" x14ac:dyDescent="0.2">
      <c r="A44" s="511"/>
      <c r="B44" s="236"/>
      <c r="C44" s="263"/>
      <c r="D44" s="263"/>
      <c r="E44" s="268"/>
      <c r="F44" s="268"/>
      <c r="G44" s="268"/>
      <c r="H44" s="268"/>
      <c r="I44" s="268"/>
      <c r="J44" s="268"/>
      <c r="K44" s="268"/>
      <c r="L44" s="269"/>
      <c r="M44" s="265"/>
      <c r="N44" s="266"/>
      <c r="O44" s="260"/>
      <c r="P44" s="261"/>
    </row>
    <row r="45" spans="1:16" x14ac:dyDescent="0.2">
      <c r="A45" s="511"/>
      <c r="B45" s="236"/>
      <c r="C45" s="263"/>
      <c r="D45" s="263"/>
      <c r="E45" s="268"/>
      <c r="F45" s="268"/>
      <c r="G45" s="268"/>
      <c r="H45" s="268"/>
      <c r="I45" s="268"/>
      <c r="J45" s="268"/>
      <c r="K45" s="268"/>
      <c r="L45" s="269"/>
      <c r="M45" s="265"/>
      <c r="N45" s="266"/>
      <c r="O45" s="260"/>
      <c r="P45" s="261"/>
    </row>
    <row r="46" spans="1:16" ht="13.5" thickBot="1" x14ac:dyDescent="0.25">
      <c r="A46" s="512"/>
      <c r="B46" s="236"/>
      <c r="C46" s="263"/>
      <c r="D46" s="263"/>
      <c r="E46" s="268"/>
      <c r="F46" s="268"/>
      <c r="G46" s="268"/>
      <c r="H46" s="268"/>
      <c r="I46" s="268"/>
      <c r="J46" s="268"/>
      <c r="K46" s="268"/>
      <c r="L46" s="269"/>
      <c r="M46" s="265"/>
      <c r="N46" s="266"/>
      <c r="O46" s="260"/>
      <c r="P46" s="261"/>
    </row>
    <row r="47" spans="1:16" ht="13.5" thickBot="1" x14ac:dyDescent="0.25">
      <c r="A47" s="513" t="s">
        <v>171</v>
      </c>
      <c r="B47" s="495"/>
      <c r="C47" s="270">
        <f>SUM(C17:C40)</f>
        <v>20</v>
      </c>
      <c r="D47" s="270">
        <f t="shared" ref="D47:L47" si="0">SUM(D17:D40)</f>
        <v>25</v>
      </c>
      <c r="E47" s="270">
        <f t="shared" si="0"/>
        <v>30</v>
      </c>
      <c r="F47" s="270">
        <f t="shared" si="0"/>
        <v>30</v>
      </c>
      <c r="G47" s="270">
        <f t="shared" si="0"/>
        <v>30</v>
      </c>
      <c r="H47" s="270">
        <f t="shared" si="0"/>
        <v>30</v>
      </c>
      <c r="I47" s="270">
        <f t="shared" si="0"/>
        <v>30</v>
      </c>
      <c r="J47" s="270">
        <f t="shared" si="0"/>
        <v>30</v>
      </c>
      <c r="K47" s="270">
        <f t="shared" si="0"/>
        <v>0</v>
      </c>
      <c r="L47" s="271">
        <f t="shared" si="0"/>
        <v>0</v>
      </c>
      <c r="M47" s="265"/>
      <c r="N47" s="260"/>
      <c r="O47" s="260"/>
      <c r="P47" s="261"/>
    </row>
    <row r="48" spans="1:16" ht="39" customHeight="1" thickBot="1" x14ac:dyDescent="0.25">
      <c r="A48" s="514" t="s">
        <v>172</v>
      </c>
      <c r="B48" s="515"/>
      <c r="C48" s="515"/>
      <c r="D48" s="515"/>
      <c r="E48" s="515"/>
      <c r="F48" s="515"/>
      <c r="G48" s="515"/>
      <c r="H48" s="515"/>
      <c r="I48" s="515"/>
      <c r="J48" s="515"/>
      <c r="K48" s="515"/>
      <c r="L48" s="516"/>
      <c r="M48" s="224" t="s">
        <v>173</v>
      </c>
      <c r="N48" s="225" t="s">
        <v>174</v>
      </c>
      <c r="O48" s="225" t="s">
        <v>175</v>
      </c>
      <c r="P48" s="226" t="s">
        <v>176</v>
      </c>
    </row>
    <row r="49" spans="1:16" x14ac:dyDescent="0.2">
      <c r="A49" s="517" t="s">
        <v>147</v>
      </c>
      <c r="B49" s="272" t="s">
        <v>148</v>
      </c>
      <c r="C49" s="273">
        <v>46</v>
      </c>
      <c r="D49" s="249"/>
      <c r="E49" s="249"/>
      <c r="F49" s="249"/>
      <c r="G49" s="249"/>
      <c r="H49" s="249"/>
      <c r="I49" s="249"/>
      <c r="J49" s="249"/>
      <c r="K49" s="249"/>
      <c r="L49" s="249"/>
      <c r="M49" s="274">
        <f>+C49</f>
        <v>46</v>
      </c>
      <c r="N49" s="237">
        <f>+M49/20</f>
        <v>2.2999999999999998</v>
      </c>
      <c r="O49" s="268">
        <v>2</v>
      </c>
      <c r="P49" s="227">
        <f>N49-O49</f>
        <v>0.29999999999999982</v>
      </c>
    </row>
    <row r="50" spans="1:16" x14ac:dyDescent="0.2">
      <c r="A50" s="518"/>
      <c r="B50" s="275" t="s">
        <v>149</v>
      </c>
      <c r="C50" s="276"/>
      <c r="D50" s="277">
        <v>334</v>
      </c>
      <c r="E50" s="278"/>
      <c r="F50" s="278"/>
      <c r="G50" s="278"/>
      <c r="H50" s="278"/>
      <c r="I50" s="278"/>
      <c r="J50" s="278"/>
      <c r="K50" s="278"/>
      <c r="L50" s="278"/>
      <c r="M50" s="274">
        <f>+D50</f>
        <v>334</v>
      </c>
      <c r="N50" s="279">
        <f>+M50/25</f>
        <v>13.36</v>
      </c>
      <c r="O50" s="268">
        <v>12</v>
      </c>
      <c r="P50" s="227">
        <f t="shared" ref="P50:P78" si="1">N50-O50</f>
        <v>1.3599999999999994</v>
      </c>
    </row>
    <row r="51" spans="1:16" ht="16.5" customHeight="1" x14ac:dyDescent="0.2">
      <c r="A51" s="518"/>
      <c r="B51" s="280" t="s">
        <v>150</v>
      </c>
      <c r="C51" s="276"/>
      <c r="D51" s="256"/>
      <c r="E51" s="277">
        <f t="shared" ref="E51:L51" si="2">+E19*E14</f>
        <v>8</v>
      </c>
      <c r="F51" s="277">
        <f t="shared" si="2"/>
        <v>8</v>
      </c>
      <c r="G51" s="277">
        <f t="shared" si="2"/>
        <v>12</v>
      </c>
      <c r="H51" s="277">
        <f t="shared" si="2"/>
        <v>12</v>
      </c>
      <c r="I51" s="277">
        <f t="shared" si="2"/>
        <v>0</v>
      </c>
      <c r="J51" s="277">
        <f t="shared" si="2"/>
        <v>0</v>
      </c>
      <c r="K51" s="277">
        <f t="shared" si="2"/>
        <v>0</v>
      </c>
      <c r="L51" s="281">
        <f t="shared" si="2"/>
        <v>0</v>
      </c>
      <c r="M51" s="274">
        <f>SUM(E51:L51)</f>
        <v>40</v>
      </c>
      <c r="N51" s="282">
        <f t="shared" ref="N51:N78" si="3">+M51/22</f>
        <v>1.8181818181818181</v>
      </c>
      <c r="O51" s="268">
        <v>2</v>
      </c>
      <c r="P51" s="227">
        <f t="shared" si="1"/>
        <v>-0.18181818181818188</v>
      </c>
    </row>
    <row r="52" spans="1:16" ht="17.25" customHeight="1" x14ac:dyDescent="0.2">
      <c r="A52" s="518"/>
      <c r="B52" s="280" t="s">
        <v>151</v>
      </c>
      <c r="C52" s="276"/>
      <c r="D52" s="256"/>
      <c r="E52" s="277">
        <f t="shared" ref="E52:L52" si="4">+E20*E14</f>
        <v>8</v>
      </c>
      <c r="F52" s="277">
        <f t="shared" si="4"/>
        <v>8</v>
      </c>
      <c r="G52" s="277">
        <f t="shared" si="4"/>
        <v>12</v>
      </c>
      <c r="H52" s="277">
        <f t="shared" si="4"/>
        <v>12</v>
      </c>
      <c r="I52" s="277">
        <f t="shared" si="4"/>
        <v>0</v>
      </c>
      <c r="J52" s="277">
        <f t="shared" si="4"/>
        <v>0</v>
      </c>
      <c r="K52" s="277">
        <f t="shared" si="4"/>
        <v>0</v>
      </c>
      <c r="L52" s="281">
        <f t="shared" si="4"/>
        <v>0</v>
      </c>
      <c r="M52" s="274">
        <f t="shared" ref="M52:M78" si="5">SUM(E52:L52)</f>
        <v>40</v>
      </c>
      <c r="N52" s="282">
        <f t="shared" si="3"/>
        <v>1.8181818181818181</v>
      </c>
      <c r="O52" s="268">
        <v>2</v>
      </c>
      <c r="P52" s="227">
        <f t="shared" si="1"/>
        <v>-0.18181818181818188</v>
      </c>
    </row>
    <row r="53" spans="1:16" ht="16.5" customHeight="1" x14ac:dyDescent="0.2">
      <c r="A53" s="518"/>
      <c r="B53" s="280" t="s">
        <v>152</v>
      </c>
      <c r="C53" s="276"/>
      <c r="D53" s="256"/>
      <c r="E53" s="277">
        <f t="shared" ref="E53:L53" si="6">+E21*E14</f>
        <v>4</v>
      </c>
      <c r="F53" s="277">
        <f t="shared" si="6"/>
        <v>4</v>
      </c>
      <c r="G53" s="277">
        <f t="shared" si="6"/>
        <v>6</v>
      </c>
      <c r="H53" s="277">
        <f t="shared" si="6"/>
        <v>6</v>
      </c>
      <c r="I53" s="277">
        <f t="shared" si="6"/>
        <v>4</v>
      </c>
      <c r="J53" s="277">
        <f t="shared" si="6"/>
        <v>2</v>
      </c>
      <c r="K53" s="277">
        <f t="shared" si="6"/>
        <v>0</v>
      </c>
      <c r="L53" s="281">
        <f t="shared" si="6"/>
        <v>0</v>
      </c>
      <c r="M53" s="274">
        <f t="shared" si="5"/>
        <v>26</v>
      </c>
      <c r="N53" s="282">
        <f t="shared" si="3"/>
        <v>1.1818181818181819</v>
      </c>
      <c r="O53" s="268">
        <v>1</v>
      </c>
      <c r="P53" s="227">
        <f t="shared" si="1"/>
        <v>0.18181818181818188</v>
      </c>
    </row>
    <row r="54" spans="1:16" ht="18.75" customHeight="1" x14ac:dyDescent="0.2">
      <c r="A54" s="518"/>
      <c r="B54" s="280" t="s">
        <v>153</v>
      </c>
      <c r="C54" s="276"/>
      <c r="D54" s="256"/>
      <c r="E54" s="277">
        <f t="shared" ref="E54:L54" si="7">+E22*E14</f>
        <v>4</v>
      </c>
      <c r="F54" s="277">
        <f t="shared" si="7"/>
        <v>4</v>
      </c>
      <c r="G54" s="277">
        <f t="shared" si="7"/>
        <v>6</v>
      </c>
      <c r="H54" s="277">
        <f t="shared" si="7"/>
        <v>6</v>
      </c>
      <c r="I54" s="277">
        <f t="shared" si="7"/>
        <v>4</v>
      </c>
      <c r="J54" s="277">
        <f t="shared" si="7"/>
        <v>2</v>
      </c>
      <c r="K54" s="277">
        <f t="shared" si="7"/>
        <v>0</v>
      </c>
      <c r="L54" s="281">
        <f t="shared" si="7"/>
        <v>0</v>
      </c>
      <c r="M54" s="274">
        <f t="shared" si="5"/>
        <v>26</v>
      </c>
      <c r="N54" s="282">
        <f t="shared" si="3"/>
        <v>1.1818181818181819</v>
      </c>
      <c r="O54" s="268"/>
      <c r="P54" s="227">
        <f t="shared" si="1"/>
        <v>1.1818181818181819</v>
      </c>
    </row>
    <row r="55" spans="1:16" ht="16.5" customHeight="1" x14ac:dyDescent="0.2">
      <c r="A55" s="518"/>
      <c r="B55" s="280" t="s">
        <v>154</v>
      </c>
      <c r="C55" s="276"/>
      <c r="D55" s="256"/>
      <c r="E55" s="277">
        <f t="shared" ref="E55:L55" si="8">+E23*E14</f>
        <v>0</v>
      </c>
      <c r="F55" s="277">
        <f t="shared" si="8"/>
        <v>0</v>
      </c>
      <c r="G55" s="277">
        <f t="shared" si="8"/>
        <v>0</v>
      </c>
      <c r="H55" s="277">
        <f t="shared" si="8"/>
        <v>0</v>
      </c>
      <c r="I55" s="277">
        <f t="shared" si="8"/>
        <v>0</v>
      </c>
      <c r="J55" s="277">
        <f t="shared" si="8"/>
        <v>0</v>
      </c>
      <c r="K55" s="277">
        <f t="shared" si="8"/>
        <v>0</v>
      </c>
      <c r="L55" s="281">
        <f t="shared" si="8"/>
        <v>0</v>
      </c>
      <c r="M55" s="274">
        <f t="shared" si="5"/>
        <v>0</v>
      </c>
      <c r="N55" s="282">
        <f t="shared" si="3"/>
        <v>0</v>
      </c>
      <c r="O55" s="268"/>
      <c r="P55" s="227">
        <f t="shared" si="1"/>
        <v>0</v>
      </c>
    </row>
    <row r="56" spans="1:16" ht="16.5" customHeight="1" x14ac:dyDescent="0.2">
      <c r="A56" s="518"/>
      <c r="B56" s="280" t="s">
        <v>155</v>
      </c>
      <c r="C56" s="276"/>
      <c r="D56" s="256"/>
      <c r="E56" s="277">
        <f t="shared" ref="E56:L56" si="9">+E24*E14</f>
        <v>0</v>
      </c>
      <c r="F56" s="277">
        <f t="shared" si="9"/>
        <v>0</v>
      </c>
      <c r="G56" s="277">
        <f t="shared" si="9"/>
        <v>0</v>
      </c>
      <c r="H56" s="277">
        <f t="shared" si="9"/>
        <v>0</v>
      </c>
      <c r="I56" s="277">
        <f t="shared" si="9"/>
        <v>0</v>
      </c>
      <c r="J56" s="277">
        <f t="shared" si="9"/>
        <v>0</v>
      </c>
      <c r="K56" s="277">
        <f t="shared" si="9"/>
        <v>0</v>
      </c>
      <c r="L56" s="281">
        <f t="shared" si="9"/>
        <v>0</v>
      </c>
      <c r="M56" s="274">
        <f t="shared" si="5"/>
        <v>0</v>
      </c>
      <c r="N56" s="282">
        <f t="shared" si="3"/>
        <v>0</v>
      </c>
      <c r="O56" s="268"/>
      <c r="P56" s="227">
        <f t="shared" si="1"/>
        <v>0</v>
      </c>
    </row>
    <row r="57" spans="1:16" ht="17.25" customHeight="1" x14ac:dyDescent="0.2">
      <c r="A57" s="518"/>
      <c r="B57" s="280" t="s">
        <v>156</v>
      </c>
      <c r="C57" s="276"/>
      <c r="D57" s="256"/>
      <c r="E57" s="277">
        <f t="shared" ref="E57:L57" si="10">+E25*E14</f>
        <v>0</v>
      </c>
      <c r="F57" s="277">
        <f t="shared" si="10"/>
        <v>0</v>
      </c>
      <c r="G57" s="277">
        <f t="shared" si="10"/>
        <v>0</v>
      </c>
      <c r="H57" s="277">
        <f t="shared" si="10"/>
        <v>0</v>
      </c>
      <c r="I57" s="277">
        <f t="shared" si="10"/>
        <v>0</v>
      </c>
      <c r="J57" s="277">
        <f t="shared" si="10"/>
        <v>0</v>
      </c>
      <c r="K57" s="277">
        <f t="shared" si="10"/>
        <v>0</v>
      </c>
      <c r="L57" s="281">
        <f t="shared" si="10"/>
        <v>0</v>
      </c>
      <c r="M57" s="274">
        <f t="shared" si="5"/>
        <v>0</v>
      </c>
      <c r="N57" s="282">
        <f t="shared" si="3"/>
        <v>0</v>
      </c>
      <c r="O57" s="268"/>
      <c r="P57" s="227">
        <f t="shared" si="1"/>
        <v>0</v>
      </c>
    </row>
    <row r="58" spans="1:16" ht="15.75" customHeight="1" x14ac:dyDescent="0.2">
      <c r="A58" s="518"/>
      <c r="B58" s="280" t="s">
        <v>157</v>
      </c>
      <c r="C58" s="276"/>
      <c r="D58" s="256"/>
      <c r="E58" s="277">
        <f t="shared" ref="E58:L58" si="11">+E26*E14</f>
        <v>2</v>
      </c>
      <c r="F58" s="277">
        <f t="shared" si="11"/>
        <v>2</v>
      </c>
      <c r="G58" s="277">
        <f t="shared" si="11"/>
        <v>3</v>
      </c>
      <c r="H58" s="277">
        <f t="shared" si="11"/>
        <v>3</v>
      </c>
      <c r="I58" s="277">
        <f t="shared" si="11"/>
        <v>2</v>
      </c>
      <c r="J58" s="277">
        <f t="shared" si="11"/>
        <v>1</v>
      </c>
      <c r="K58" s="277">
        <f t="shared" si="11"/>
        <v>0</v>
      </c>
      <c r="L58" s="281">
        <f t="shared" si="11"/>
        <v>0</v>
      </c>
      <c r="M58" s="274">
        <f t="shared" si="5"/>
        <v>13</v>
      </c>
      <c r="N58" s="282">
        <f t="shared" si="3"/>
        <v>0.59090909090909094</v>
      </c>
      <c r="O58" s="268"/>
      <c r="P58" s="227">
        <f t="shared" si="1"/>
        <v>0.59090909090909094</v>
      </c>
    </row>
    <row r="59" spans="1:16" ht="15" customHeight="1" x14ac:dyDescent="0.2">
      <c r="A59" s="518"/>
      <c r="B59" s="280" t="s">
        <v>158</v>
      </c>
      <c r="C59" s="276"/>
      <c r="D59" s="256"/>
      <c r="E59" s="277">
        <f t="shared" ref="E59:L59" si="12">+E27*E14</f>
        <v>2</v>
      </c>
      <c r="F59" s="277">
        <f t="shared" si="12"/>
        <v>2</v>
      </c>
      <c r="G59" s="277">
        <f t="shared" si="12"/>
        <v>3</v>
      </c>
      <c r="H59" s="277">
        <f t="shared" si="12"/>
        <v>3</v>
      </c>
      <c r="I59" s="277">
        <f t="shared" si="12"/>
        <v>2</v>
      </c>
      <c r="J59" s="277">
        <f t="shared" si="12"/>
        <v>1</v>
      </c>
      <c r="K59" s="277">
        <f t="shared" si="12"/>
        <v>0</v>
      </c>
      <c r="L59" s="281">
        <f t="shared" si="12"/>
        <v>0</v>
      </c>
      <c r="M59" s="274">
        <f t="shared" si="5"/>
        <v>13</v>
      </c>
      <c r="N59" s="282">
        <f t="shared" si="3"/>
        <v>0.59090909090909094</v>
      </c>
      <c r="O59" s="268"/>
      <c r="P59" s="227">
        <f t="shared" si="1"/>
        <v>0.59090909090909094</v>
      </c>
    </row>
    <row r="60" spans="1:16" ht="15.75" customHeight="1" x14ac:dyDescent="0.2">
      <c r="A60" s="518"/>
      <c r="B60" s="280" t="s">
        <v>159</v>
      </c>
      <c r="C60" s="276"/>
      <c r="D60" s="256"/>
      <c r="E60" s="277">
        <f t="shared" ref="E60:L60" si="13">+E28*E14</f>
        <v>12</v>
      </c>
      <c r="F60" s="277">
        <f t="shared" si="13"/>
        <v>12</v>
      </c>
      <c r="G60" s="277">
        <f t="shared" si="13"/>
        <v>18</v>
      </c>
      <c r="H60" s="277">
        <f t="shared" si="13"/>
        <v>18</v>
      </c>
      <c r="I60" s="277">
        <f t="shared" si="13"/>
        <v>8</v>
      </c>
      <c r="J60" s="277">
        <f t="shared" si="13"/>
        <v>4</v>
      </c>
      <c r="K60" s="277">
        <f t="shared" si="13"/>
        <v>0</v>
      </c>
      <c r="L60" s="281">
        <f t="shared" si="13"/>
        <v>0</v>
      </c>
      <c r="M60" s="274">
        <f t="shared" si="5"/>
        <v>72</v>
      </c>
      <c r="N60" s="282">
        <f t="shared" si="3"/>
        <v>3.2727272727272729</v>
      </c>
      <c r="O60" s="268">
        <v>3</v>
      </c>
      <c r="P60" s="227">
        <f t="shared" si="1"/>
        <v>0.27272727272727293</v>
      </c>
    </row>
    <row r="61" spans="1:16" ht="15.75" customHeight="1" x14ac:dyDescent="0.2">
      <c r="A61" s="518"/>
      <c r="B61" s="280" t="s">
        <v>160</v>
      </c>
      <c r="C61" s="276"/>
      <c r="D61" s="256"/>
      <c r="E61" s="277">
        <f t="shared" ref="E61:L61" si="14">+E29*E14</f>
        <v>6</v>
      </c>
      <c r="F61" s="277">
        <f t="shared" si="14"/>
        <v>6</v>
      </c>
      <c r="G61" s="277">
        <f t="shared" si="14"/>
        <v>9</v>
      </c>
      <c r="H61" s="277">
        <f t="shared" si="14"/>
        <v>9</v>
      </c>
      <c r="I61" s="277">
        <f t="shared" si="14"/>
        <v>6</v>
      </c>
      <c r="J61" s="277">
        <f t="shared" si="14"/>
        <v>3</v>
      </c>
      <c r="K61" s="277">
        <f t="shared" si="14"/>
        <v>0</v>
      </c>
      <c r="L61" s="281">
        <f t="shared" si="14"/>
        <v>0</v>
      </c>
      <c r="M61" s="274">
        <f t="shared" si="5"/>
        <v>39</v>
      </c>
      <c r="N61" s="282">
        <f t="shared" si="3"/>
        <v>1.7727272727272727</v>
      </c>
      <c r="O61" s="268">
        <v>2</v>
      </c>
      <c r="P61" s="227">
        <f t="shared" si="1"/>
        <v>-0.22727272727272729</v>
      </c>
    </row>
    <row r="62" spans="1:16" ht="14.25" customHeight="1" x14ac:dyDescent="0.2">
      <c r="A62" s="518"/>
      <c r="B62" s="280" t="s">
        <v>161</v>
      </c>
      <c r="C62" s="276"/>
      <c r="D62" s="256"/>
      <c r="E62" s="277">
        <f t="shared" ref="E62:L62" si="15">+E30*E14</f>
        <v>0</v>
      </c>
      <c r="F62" s="277">
        <f t="shared" si="15"/>
        <v>0</v>
      </c>
      <c r="G62" s="277">
        <f t="shared" si="15"/>
        <v>0</v>
      </c>
      <c r="H62" s="277">
        <f t="shared" si="15"/>
        <v>0</v>
      </c>
      <c r="I62" s="277">
        <f t="shared" si="15"/>
        <v>0</v>
      </c>
      <c r="J62" s="277">
        <f t="shared" si="15"/>
        <v>0</v>
      </c>
      <c r="K62" s="277">
        <f t="shared" si="15"/>
        <v>0</v>
      </c>
      <c r="L62" s="281">
        <f t="shared" si="15"/>
        <v>0</v>
      </c>
      <c r="M62" s="274">
        <f t="shared" si="5"/>
        <v>0</v>
      </c>
      <c r="N62" s="282">
        <f t="shared" si="3"/>
        <v>0</v>
      </c>
      <c r="O62" s="268"/>
      <c r="P62" s="227">
        <f t="shared" si="1"/>
        <v>0</v>
      </c>
    </row>
    <row r="63" spans="1:16" x14ac:dyDescent="0.2">
      <c r="A63" s="518"/>
      <c r="B63" s="280" t="s">
        <v>162</v>
      </c>
      <c r="C63" s="276"/>
      <c r="D63" s="256"/>
      <c r="E63" s="277">
        <f t="shared" ref="E63:L63" si="16">+E31*E14</f>
        <v>10</v>
      </c>
      <c r="F63" s="277">
        <f t="shared" si="16"/>
        <v>10</v>
      </c>
      <c r="G63" s="277">
        <f t="shared" si="16"/>
        <v>15</v>
      </c>
      <c r="H63" s="277">
        <f t="shared" si="16"/>
        <v>15</v>
      </c>
      <c r="I63" s="277">
        <f t="shared" si="16"/>
        <v>8</v>
      </c>
      <c r="J63" s="277">
        <f t="shared" si="16"/>
        <v>4</v>
      </c>
      <c r="K63" s="277">
        <f t="shared" si="16"/>
        <v>0</v>
      </c>
      <c r="L63" s="281">
        <f t="shared" si="16"/>
        <v>0</v>
      </c>
      <c r="M63" s="274">
        <f t="shared" si="5"/>
        <v>62</v>
      </c>
      <c r="N63" s="282">
        <f t="shared" si="3"/>
        <v>2.8181818181818183</v>
      </c>
      <c r="O63" s="268">
        <v>3</v>
      </c>
      <c r="P63" s="227">
        <f t="shared" si="1"/>
        <v>-0.18181818181818166</v>
      </c>
    </row>
    <row r="64" spans="1:16" ht="15.75" customHeight="1" x14ac:dyDescent="0.2">
      <c r="A64" s="518"/>
      <c r="B64" s="280" t="s">
        <v>163</v>
      </c>
      <c r="C64" s="276"/>
      <c r="D64" s="256"/>
      <c r="E64" s="277">
        <f t="shared" ref="E64:L64" si="17">+E32*E14</f>
        <v>0</v>
      </c>
      <c r="F64" s="277">
        <f t="shared" si="17"/>
        <v>0</v>
      </c>
      <c r="G64" s="277">
        <f t="shared" si="17"/>
        <v>0</v>
      </c>
      <c r="H64" s="277">
        <f t="shared" si="17"/>
        <v>0</v>
      </c>
      <c r="I64" s="277">
        <f t="shared" si="17"/>
        <v>2</v>
      </c>
      <c r="J64" s="277">
        <f t="shared" si="17"/>
        <v>1</v>
      </c>
      <c r="K64" s="277">
        <f t="shared" si="17"/>
        <v>0</v>
      </c>
      <c r="L64" s="281">
        <f t="shared" si="17"/>
        <v>0</v>
      </c>
      <c r="M64" s="274">
        <f t="shared" si="5"/>
        <v>3</v>
      </c>
      <c r="N64" s="282">
        <f t="shared" si="3"/>
        <v>0.13636363636363635</v>
      </c>
      <c r="O64" s="268"/>
      <c r="P64" s="227">
        <f t="shared" si="1"/>
        <v>0.13636363636363635</v>
      </c>
    </row>
    <row r="65" spans="1:16" x14ac:dyDescent="0.2">
      <c r="A65" s="518"/>
      <c r="B65" s="280" t="s">
        <v>17</v>
      </c>
      <c r="C65" s="276"/>
      <c r="D65" s="256"/>
      <c r="E65" s="277">
        <f t="shared" ref="E65:L65" si="18">+E33*E14</f>
        <v>0</v>
      </c>
      <c r="F65" s="277">
        <f t="shared" si="18"/>
        <v>0</v>
      </c>
      <c r="G65" s="277">
        <f t="shared" si="18"/>
        <v>0</v>
      </c>
      <c r="H65" s="277">
        <f t="shared" si="18"/>
        <v>0</v>
      </c>
      <c r="I65" s="277">
        <f t="shared" si="18"/>
        <v>6</v>
      </c>
      <c r="J65" s="277">
        <f t="shared" si="18"/>
        <v>3</v>
      </c>
      <c r="K65" s="277">
        <f t="shared" si="18"/>
        <v>0</v>
      </c>
      <c r="L65" s="281">
        <f t="shared" si="18"/>
        <v>0</v>
      </c>
      <c r="M65" s="274">
        <f t="shared" si="5"/>
        <v>9</v>
      </c>
      <c r="N65" s="282">
        <f t="shared" si="3"/>
        <v>0.40909090909090912</v>
      </c>
      <c r="O65" s="268"/>
      <c r="P65" s="227">
        <f t="shared" si="1"/>
        <v>0.40909090909090912</v>
      </c>
    </row>
    <row r="66" spans="1:16" ht="14.25" customHeight="1" x14ac:dyDescent="0.2">
      <c r="A66" s="518"/>
      <c r="B66" s="280" t="s">
        <v>164</v>
      </c>
      <c r="C66" s="276"/>
      <c r="D66" s="256"/>
      <c r="E66" s="283">
        <f t="shared" ref="E66:L66" si="19">+E34*E14</f>
        <v>4</v>
      </c>
      <c r="F66" s="283">
        <f t="shared" si="19"/>
        <v>4</v>
      </c>
      <c r="G66" s="283">
        <f t="shared" si="19"/>
        <v>6</v>
      </c>
      <c r="H66" s="283">
        <f t="shared" si="19"/>
        <v>6</v>
      </c>
      <c r="I66" s="283">
        <f t="shared" si="19"/>
        <v>4</v>
      </c>
      <c r="J66" s="283">
        <f t="shared" si="19"/>
        <v>2</v>
      </c>
      <c r="K66" s="283">
        <f t="shared" si="19"/>
        <v>0</v>
      </c>
      <c r="L66" s="284">
        <f t="shared" si="19"/>
        <v>0</v>
      </c>
      <c r="M66" s="274">
        <f t="shared" si="5"/>
        <v>26</v>
      </c>
      <c r="N66" s="282">
        <f t="shared" si="3"/>
        <v>1.1818181818181819</v>
      </c>
      <c r="O66" s="268">
        <v>1</v>
      </c>
      <c r="P66" s="227">
        <f t="shared" si="1"/>
        <v>0.18181818181818188</v>
      </c>
    </row>
    <row r="67" spans="1:16" x14ac:dyDescent="0.2">
      <c r="A67" s="518"/>
      <c r="B67" s="280" t="s">
        <v>165</v>
      </c>
      <c r="C67" s="276"/>
      <c r="D67" s="256"/>
      <c r="E67" s="277">
        <f t="shared" ref="E67:L67" si="20">+E35*E14</f>
        <v>0</v>
      </c>
      <c r="F67" s="277">
        <f t="shared" si="20"/>
        <v>0</v>
      </c>
      <c r="G67" s="277">
        <f t="shared" si="20"/>
        <v>0</v>
      </c>
      <c r="H67" s="277">
        <f t="shared" si="20"/>
        <v>0</v>
      </c>
      <c r="I67" s="277">
        <f t="shared" si="20"/>
        <v>8</v>
      </c>
      <c r="J67" s="277">
        <f t="shared" si="20"/>
        <v>4</v>
      </c>
      <c r="K67" s="277">
        <f t="shared" si="20"/>
        <v>0</v>
      </c>
      <c r="L67" s="281">
        <f t="shared" si="20"/>
        <v>0</v>
      </c>
      <c r="M67" s="274">
        <f t="shared" si="5"/>
        <v>12</v>
      </c>
      <c r="N67" s="282">
        <f t="shared" si="3"/>
        <v>0.54545454545454541</v>
      </c>
      <c r="O67" s="268"/>
      <c r="P67" s="227">
        <f t="shared" si="1"/>
        <v>0.54545454545454541</v>
      </c>
    </row>
    <row r="68" spans="1:16" ht="13.5" thickBot="1" x14ac:dyDescent="0.25">
      <c r="A68" s="519"/>
      <c r="B68" s="280" t="s">
        <v>166</v>
      </c>
      <c r="C68" s="276"/>
      <c r="D68" s="256"/>
      <c r="E68" s="277">
        <f t="shared" ref="E68:L68" si="21">+E36*E14</f>
        <v>0</v>
      </c>
      <c r="F68" s="277">
        <f t="shared" si="21"/>
        <v>0</v>
      </c>
      <c r="G68" s="277">
        <f t="shared" si="21"/>
        <v>0</v>
      </c>
      <c r="H68" s="277">
        <f t="shared" si="21"/>
        <v>0</v>
      </c>
      <c r="I68" s="277">
        <f t="shared" si="21"/>
        <v>6</v>
      </c>
      <c r="J68" s="277">
        <f t="shared" si="21"/>
        <v>3</v>
      </c>
      <c r="K68" s="277">
        <f t="shared" si="21"/>
        <v>0</v>
      </c>
      <c r="L68" s="281">
        <f t="shared" si="21"/>
        <v>0</v>
      </c>
      <c r="M68" s="274">
        <f t="shared" si="5"/>
        <v>9</v>
      </c>
      <c r="N68" s="282">
        <f t="shared" si="3"/>
        <v>0.40909090909090912</v>
      </c>
      <c r="O68" s="268"/>
      <c r="P68" s="227">
        <f t="shared" si="1"/>
        <v>0.40909090909090912</v>
      </c>
    </row>
    <row r="69" spans="1:16" x14ac:dyDescent="0.2">
      <c r="A69" s="520" t="s">
        <v>167</v>
      </c>
      <c r="B69" s="236" t="s">
        <v>10</v>
      </c>
      <c r="C69" s="285"/>
      <c r="D69" s="286"/>
      <c r="E69" s="277">
        <f t="shared" ref="E69:L69" si="22">+E37*E14</f>
        <v>0</v>
      </c>
      <c r="F69" s="277">
        <f t="shared" si="22"/>
        <v>0</v>
      </c>
      <c r="G69" s="277">
        <f t="shared" si="22"/>
        <v>0</v>
      </c>
      <c r="H69" s="277">
        <f t="shared" si="22"/>
        <v>0</v>
      </c>
      <c r="I69" s="277">
        <f t="shared" si="22"/>
        <v>0</v>
      </c>
      <c r="J69" s="277">
        <f t="shared" si="22"/>
        <v>0</v>
      </c>
      <c r="K69" s="277">
        <f t="shared" si="22"/>
        <v>0</v>
      </c>
      <c r="L69" s="281">
        <f t="shared" si="22"/>
        <v>0</v>
      </c>
      <c r="M69" s="274">
        <f t="shared" si="5"/>
        <v>0</v>
      </c>
      <c r="N69" s="282">
        <f t="shared" si="3"/>
        <v>0</v>
      </c>
      <c r="O69" s="268"/>
      <c r="P69" s="227">
        <f t="shared" si="1"/>
        <v>0</v>
      </c>
    </row>
    <row r="70" spans="1:16" x14ac:dyDescent="0.2">
      <c r="A70" s="511"/>
      <c r="B70" s="236" t="s">
        <v>168</v>
      </c>
      <c r="C70" s="285"/>
      <c r="D70" s="286"/>
      <c r="E70" s="277">
        <f t="shared" ref="E70:L70" si="23">+E38*E14</f>
        <v>0</v>
      </c>
      <c r="F70" s="277">
        <f t="shared" si="23"/>
        <v>0</v>
      </c>
      <c r="G70" s="277">
        <f t="shared" si="23"/>
        <v>0</v>
      </c>
      <c r="H70" s="277">
        <f t="shared" si="23"/>
        <v>0</v>
      </c>
      <c r="I70" s="277">
        <f t="shared" si="23"/>
        <v>0</v>
      </c>
      <c r="J70" s="277">
        <f t="shared" si="23"/>
        <v>0</v>
      </c>
      <c r="K70" s="277">
        <f t="shared" si="23"/>
        <v>0</v>
      </c>
      <c r="L70" s="281">
        <f t="shared" si="23"/>
        <v>0</v>
      </c>
      <c r="M70" s="274">
        <f t="shared" si="5"/>
        <v>0</v>
      </c>
      <c r="N70" s="282">
        <f t="shared" si="3"/>
        <v>0</v>
      </c>
      <c r="O70" s="268"/>
      <c r="P70" s="227">
        <f t="shared" si="1"/>
        <v>0</v>
      </c>
    </row>
    <row r="71" spans="1:16" ht="15.75" customHeight="1" x14ac:dyDescent="0.2">
      <c r="A71" s="511"/>
      <c r="B71" s="236" t="s">
        <v>169</v>
      </c>
      <c r="C71" s="285"/>
      <c r="D71" s="286"/>
      <c r="E71" s="277">
        <f t="shared" ref="E71:L71" si="24">+E39*E14</f>
        <v>0</v>
      </c>
      <c r="F71" s="277">
        <f t="shared" si="24"/>
        <v>0</v>
      </c>
      <c r="G71" s="277">
        <f t="shared" si="24"/>
        <v>0</v>
      </c>
      <c r="H71" s="277">
        <f t="shared" si="24"/>
        <v>0</v>
      </c>
      <c r="I71" s="277">
        <f t="shared" si="24"/>
        <v>0</v>
      </c>
      <c r="J71" s="277">
        <f t="shared" si="24"/>
        <v>0</v>
      </c>
      <c r="K71" s="277">
        <f t="shared" si="24"/>
        <v>0</v>
      </c>
      <c r="L71" s="281">
        <f t="shared" si="24"/>
        <v>0</v>
      </c>
      <c r="M71" s="274">
        <f t="shared" si="5"/>
        <v>0</v>
      </c>
      <c r="N71" s="282">
        <f t="shared" si="3"/>
        <v>0</v>
      </c>
      <c r="O71" s="268"/>
      <c r="P71" s="227">
        <f t="shared" si="1"/>
        <v>0</v>
      </c>
    </row>
    <row r="72" spans="1:16" ht="15" customHeight="1" x14ac:dyDescent="0.2">
      <c r="A72" s="511"/>
      <c r="B72" s="236" t="s">
        <v>170</v>
      </c>
      <c r="C72" s="285"/>
      <c r="D72" s="286"/>
      <c r="E72" s="277">
        <f t="shared" ref="E72:L75" si="25">+E40*E14</f>
        <v>0</v>
      </c>
      <c r="F72" s="277">
        <f t="shared" si="25"/>
        <v>0</v>
      </c>
      <c r="G72" s="277">
        <f t="shared" si="25"/>
        <v>0</v>
      </c>
      <c r="H72" s="277">
        <f t="shared" si="25"/>
        <v>0</v>
      </c>
      <c r="I72" s="277">
        <f t="shared" si="25"/>
        <v>0</v>
      </c>
      <c r="J72" s="277">
        <f t="shared" si="25"/>
        <v>0</v>
      </c>
      <c r="K72" s="277">
        <f t="shared" si="25"/>
        <v>0</v>
      </c>
      <c r="L72" s="281">
        <f t="shared" si="25"/>
        <v>0</v>
      </c>
      <c r="M72" s="274">
        <f t="shared" si="5"/>
        <v>0</v>
      </c>
      <c r="N72" s="282">
        <f t="shared" si="3"/>
        <v>0</v>
      </c>
      <c r="O72" s="268"/>
      <c r="P72" s="227">
        <f t="shared" si="1"/>
        <v>0</v>
      </c>
    </row>
    <row r="73" spans="1:16" x14ac:dyDescent="0.2">
      <c r="A73" s="511"/>
      <c r="B73" s="236"/>
      <c r="C73" s="285"/>
      <c r="D73" s="286"/>
      <c r="E73" s="277">
        <f t="shared" si="25"/>
        <v>0</v>
      </c>
      <c r="F73" s="277">
        <f t="shared" si="25"/>
        <v>0</v>
      </c>
      <c r="G73" s="277">
        <f t="shared" si="25"/>
        <v>0</v>
      </c>
      <c r="H73" s="277">
        <f t="shared" si="25"/>
        <v>0</v>
      </c>
      <c r="I73" s="277">
        <f t="shared" si="25"/>
        <v>0</v>
      </c>
      <c r="J73" s="277">
        <f t="shared" si="25"/>
        <v>0</v>
      </c>
      <c r="K73" s="277">
        <f t="shared" si="25"/>
        <v>0</v>
      </c>
      <c r="L73" s="281">
        <f t="shared" si="25"/>
        <v>0</v>
      </c>
      <c r="M73" s="274">
        <f t="shared" si="5"/>
        <v>0</v>
      </c>
      <c r="N73" s="282">
        <f t="shared" si="3"/>
        <v>0</v>
      </c>
      <c r="O73" s="268"/>
      <c r="P73" s="227">
        <f t="shared" si="1"/>
        <v>0</v>
      </c>
    </row>
    <row r="74" spans="1:16" x14ac:dyDescent="0.2">
      <c r="A74" s="511"/>
      <c r="B74" s="236"/>
      <c r="C74" s="285"/>
      <c r="D74" s="286"/>
      <c r="E74" s="277">
        <f t="shared" si="25"/>
        <v>0</v>
      </c>
      <c r="F74" s="277">
        <f t="shared" si="25"/>
        <v>0</v>
      </c>
      <c r="G74" s="277">
        <f t="shared" si="25"/>
        <v>0</v>
      </c>
      <c r="H74" s="277">
        <f t="shared" si="25"/>
        <v>0</v>
      </c>
      <c r="I74" s="277">
        <f t="shared" si="25"/>
        <v>0</v>
      </c>
      <c r="J74" s="277">
        <f t="shared" si="25"/>
        <v>0</v>
      </c>
      <c r="K74" s="277">
        <f t="shared" si="25"/>
        <v>0</v>
      </c>
      <c r="L74" s="281">
        <f t="shared" si="25"/>
        <v>0</v>
      </c>
      <c r="M74" s="274"/>
      <c r="N74" s="282">
        <f t="shared" si="3"/>
        <v>0</v>
      </c>
      <c r="O74" s="268"/>
      <c r="P74" s="227">
        <f t="shared" si="1"/>
        <v>0</v>
      </c>
    </row>
    <row r="75" spans="1:16" x14ac:dyDescent="0.2">
      <c r="A75" s="511"/>
      <c r="B75" s="236"/>
      <c r="C75" s="285"/>
      <c r="D75" s="286"/>
      <c r="E75" s="277">
        <f t="shared" si="25"/>
        <v>0</v>
      </c>
      <c r="F75" s="277">
        <f t="shared" si="25"/>
        <v>0</v>
      </c>
      <c r="G75" s="277">
        <f t="shared" si="25"/>
        <v>0</v>
      </c>
      <c r="H75" s="277">
        <f t="shared" si="25"/>
        <v>0</v>
      </c>
      <c r="I75" s="277">
        <f t="shared" si="25"/>
        <v>0</v>
      </c>
      <c r="J75" s="277">
        <f t="shared" si="25"/>
        <v>0</v>
      </c>
      <c r="K75" s="277">
        <f t="shared" si="25"/>
        <v>0</v>
      </c>
      <c r="L75" s="281">
        <f t="shared" si="25"/>
        <v>0</v>
      </c>
      <c r="M75" s="274">
        <f t="shared" si="5"/>
        <v>0</v>
      </c>
      <c r="N75" s="282">
        <f t="shared" si="3"/>
        <v>0</v>
      </c>
      <c r="O75" s="268"/>
      <c r="P75" s="227">
        <f t="shared" si="1"/>
        <v>0</v>
      </c>
    </row>
    <row r="76" spans="1:16" x14ac:dyDescent="0.2">
      <c r="A76" s="511"/>
      <c r="B76" s="236"/>
      <c r="C76" s="285"/>
      <c r="D76" s="286"/>
      <c r="E76" s="277">
        <f t="shared" ref="E76:L78" si="26">+E44*E17</f>
        <v>0</v>
      </c>
      <c r="F76" s="277">
        <f t="shared" si="26"/>
        <v>0</v>
      </c>
      <c r="G76" s="277">
        <f t="shared" si="26"/>
        <v>0</v>
      </c>
      <c r="H76" s="277">
        <f t="shared" si="26"/>
        <v>0</v>
      </c>
      <c r="I76" s="277">
        <f t="shared" si="26"/>
        <v>0</v>
      </c>
      <c r="J76" s="277">
        <f t="shared" si="26"/>
        <v>0</v>
      </c>
      <c r="K76" s="277">
        <f t="shared" si="26"/>
        <v>0</v>
      </c>
      <c r="L76" s="281">
        <f t="shared" si="26"/>
        <v>0</v>
      </c>
      <c r="M76" s="274">
        <f t="shared" si="5"/>
        <v>0</v>
      </c>
      <c r="N76" s="282">
        <f t="shared" si="3"/>
        <v>0</v>
      </c>
      <c r="O76" s="268"/>
      <c r="P76" s="227">
        <f t="shared" si="1"/>
        <v>0</v>
      </c>
    </row>
    <row r="77" spans="1:16" x14ac:dyDescent="0.2">
      <c r="A77" s="511"/>
      <c r="B77" s="236"/>
      <c r="C77" s="285"/>
      <c r="D77" s="286"/>
      <c r="E77" s="277">
        <f t="shared" si="26"/>
        <v>0</v>
      </c>
      <c r="F77" s="277">
        <f t="shared" si="26"/>
        <v>0</v>
      </c>
      <c r="G77" s="277">
        <f t="shared" si="26"/>
        <v>0</v>
      </c>
      <c r="H77" s="277">
        <f t="shared" si="26"/>
        <v>0</v>
      </c>
      <c r="I77" s="277">
        <f t="shared" si="26"/>
        <v>0</v>
      </c>
      <c r="J77" s="277">
        <f t="shared" si="26"/>
        <v>0</v>
      </c>
      <c r="K77" s="277">
        <f t="shared" si="26"/>
        <v>0</v>
      </c>
      <c r="L77" s="281">
        <f t="shared" si="26"/>
        <v>0</v>
      </c>
      <c r="M77" s="274">
        <f t="shared" si="5"/>
        <v>0</v>
      </c>
      <c r="N77" s="282">
        <f t="shared" si="3"/>
        <v>0</v>
      </c>
      <c r="O77" s="268"/>
      <c r="P77" s="227">
        <f t="shared" si="1"/>
        <v>0</v>
      </c>
    </row>
    <row r="78" spans="1:16" ht="13.5" thickBot="1" x14ac:dyDescent="0.25">
      <c r="A78" s="512"/>
      <c r="B78" s="236"/>
      <c r="C78" s="287"/>
      <c r="D78" s="257"/>
      <c r="E78" s="277">
        <f t="shared" si="26"/>
        <v>0</v>
      </c>
      <c r="F78" s="277">
        <f t="shared" si="26"/>
        <v>0</v>
      </c>
      <c r="G78" s="277">
        <f t="shared" si="26"/>
        <v>0</v>
      </c>
      <c r="H78" s="277">
        <f t="shared" si="26"/>
        <v>0</v>
      </c>
      <c r="I78" s="277">
        <f t="shared" si="26"/>
        <v>0</v>
      </c>
      <c r="J78" s="277">
        <f t="shared" si="26"/>
        <v>0</v>
      </c>
      <c r="K78" s="277">
        <f t="shared" si="26"/>
        <v>0</v>
      </c>
      <c r="L78" s="281">
        <f t="shared" si="26"/>
        <v>0</v>
      </c>
      <c r="M78" s="274">
        <f t="shared" si="5"/>
        <v>0</v>
      </c>
      <c r="N78" s="288">
        <f t="shared" si="3"/>
        <v>0</v>
      </c>
      <c r="O78" s="268"/>
      <c r="P78" s="228">
        <f t="shared" si="1"/>
        <v>0</v>
      </c>
    </row>
    <row r="79" spans="1:16" ht="13.5" thickBot="1" x14ac:dyDescent="0.25">
      <c r="A79" s="521" t="s">
        <v>177</v>
      </c>
      <c r="B79" s="522"/>
      <c r="C79" s="522"/>
      <c r="D79" s="522"/>
      <c r="E79" s="522"/>
      <c r="F79" s="522"/>
      <c r="G79" s="522"/>
      <c r="H79" s="522"/>
      <c r="I79" s="522"/>
      <c r="J79" s="522"/>
      <c r="K79" s="522"/>
      <c r="L79" s="522"/>
      <c r="M79" s="522"/>
      <c r="N79" s="289">
        <f>SUM(N49:N72)</f>
        <v>33.387272727272723</v>
      </c>
      <c r="O79" s="289">
        <f>SUM(O49:O72)</f>
        <v>28</v>
      </c>
      <c r="P79" s="289">
        <f>SUM(P49:P72)</f>
        <v>5.3872727272727259</v>
      </c>
    </row>
    <row r="80" spans="1:16" x14ac:dyDescent="0.2">
      <c r="A80" s="229"/>
      <c r="B80" s="230"/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/>
      <c r="O80" s="211"/>
      <c r="P80" s="212"/>
    </row>
    <row r="81" spans="1:16" x14ac:dyDescent="0.2">
      <c r="A81" s="229"/>
      <c r="B81" s="230"/>
      <c r="C81" s="230"/>
      <c r="D81" s="230"/>
      <c r="E81" s="230"/>
      <c r="F81" s="230"/>
      <c r="G81" s="509"/>
      <c r="H81" s="509"/>
      <c r="I81" s="509"/>
      <c r="J81" s="509"/>
      <c r="K81" s="509"/>
      <c r="L81" s="509"/>
      <c r="M81" s="509"/>
      <c r="N81" s="509"/>
      <c r="O81" s="211"/>
      <c r="P81" s="212"/>
    </row>
    <row r="82" spans="1:16" ht="13.5" thickBot="1" x14ac:dyDescent="0.25">
      <c r="A82" s="231"/>
      <c r="B82" s="232"/>
      <c r="C82" s="232"/>
      <c r="D82" s="232"/>
      <c r="E82" s="232"/>
      <c r="F82" s="232"/>
      <c r="G82" s="492" t="s">
        <v>178</v>
      </c>
      <c r="H82" s="492"/>
      <c r="I82" s="492"/>
      <c r="J82" s="492"/>
      <c r="K82" s="492"/>
      <c r="L82" s="492"/>
      <c r="M82" s="492"/>
      <c r="N82" s="492"/>
      <c r="O82" s="233"/>
      <c r="P82" s="234"/>
    </row>
    <row r="83" spans="1:16" x14ac:dyDescent="0.2">
      <c r="A83" s="230"/>
      <c r="B83" s="230"/>
      <c r="C83" s="230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5"/>
      <c r="P83" s="235"/>
    </row>
    <row r="84" spans="1:16" x14ac:dyDescent="0.2">
      <c r="A84" s="230"/>
      <c r="B84" s="236" t="s">
        <v>179</v>
      </c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5"/>
      <c r="P84" s="235"/>
    </row>
    <row r="85" spans="1:16" x14ac:dyDescent="0.2">
      <c r="A85" s="290"/>
      <c r="B85" s="290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</row>
    <row r="86" spans="1:16" x14ac:dyDescent="0.2">
      <c r="A86" s="290"/>
      <c r="B86" s="290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</row>
    <row r="87" spans="1:16" x14ac:dyDescent="0.2">
      <c r="A87" s="290"/>
      <c r="B87" s="290"/>
      <c r="C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0"/>
      <c r="P87" s="290"/>
    </row>
    <row r="88" spans="1:16" x14ac:dyDescent="0.2">
      <c r="A88" s="290"/>
      <c r="B88" s="290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</row>
    <row r="89" spans="1:16" x14ac:dyDescent="0.2">
      <c r="A89" s="290"/>
      <c r="B89" s="290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</row>
  </sheetData>
  <mergeCells count="33">
    <mergeCell ref="A4:B4"/>
    <mergeCell ref="C4:P4"/>
    <mergeCell ref="A1:P1"/>
    <mergeCell ref="A2:B2"/>
    <mergeCell ref="A3:B3"/>
    <mergeCell ref="C3:P3"/>
    <mergeCell ref="F11:N11"/>
    <mergeCell ref="A5:B5"/>
    <mergeCell ref="C5:P5"/>
    <mergeCell ref="A6:B6"/>
    <mergeCell ref="C6:P6"/>
    <mergeCell ref="C7:P7"/>
    <mergeCell ref="E8:G8"/>
    <mergeCell ref="C9:P9"/>
    <mergeCell ref="A12:B12"/>
    <mergeCell ref="A13:B13"/>
    <mergeCell ref="A14:B14"/>
    <mergeCell ref="A15:B15"/>
    <mergeCell ref="A7:B7"/>
    <mergeCell ref="A8:B8"/>
    <mergeCell ref="A9:B9"/>
    <mergeCell ref="A10:B10"/>
    <mergeCell ref="A11:B11"/>
    <mergeCell ref="A16:P16"/>
    <mergeCell ref="G81:N81"/>
    <mergeCell ref="G82:N82"/>
    <mergeCell ref="A37:A46"/>
    <mergeCell ref="A47:B47"/>
    <mergeCell ref="A48:L48"/>
    <mergeCell ref="A49:A68"/>
    <mergeCell ref="A69:A78"/>
    <mergeCell ref="A79:M79"/>
    <mergeCell ref="A17:A36"/>
  </mergeCells>
  <phoneticPr fontId="16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9"/>
  <sheetViews>
    <sheetView topLeftCell="A19" workbookViewId="0">
      <selection activeCell="X35" sqref="X35"/>
    </sheetView>
  </sheetViews>
  <sheetFormatPr baseColWidth="10" defaultColWidth="11.42578125" defaultRowHeight="12.75" x14ac:dyDescent="0.2"/>
  <cols>
    <col min="1" max="1" width="7.42578125" customWidth="1"/>
    <col min="2" max="2" width="28.5703125" customWidth="1"/>
    <col min="3" max="3" width="4.85546875" customWidth="1"/>
    <col min="4" max="7" width="3.5703125" customWidth="1"/>
    <col min="8" max="20" width="4" customWidth="1"/>
    <col min="21" max="21" width="4.5703125" customWidth="1"/>
    <col min="22" max="22" width="4" customWidth="1"/>
    <col min="23" max="23" width="5.7109375" customWidth="1"/>
    <col min="24" max="24" width="6.42578125" customWidth="1"/>
  </cols>
  <sheetData>
    <row r="3" spans="1:24" x14ac:dyDescent="0.2">
      <c r="E3" t="s">
        <v>96</v>
      </c>
    </row>
    <row r="4" spans="1:24" x14ac:dyDescent="0.2">
      <c r="E4" t="s">
        <v>97</v>
      </c>
    </row>
    <row r="6" spans="1:24" x14ac:dyDescent="0.2">
      <c r="A6" s="541" t="s">
        <v>31</v>
      </c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</row>
    <row r="8" spans="1:24" ht="13.5" thickBot="1" x14ac:dyDescent="0.25">
      <c r="C8" s="166" t="s">
        <v>87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</row>
    <row r="9" spans="1:24" ht="13.5" thickBot="1" x14ac:dyDescent="0.25">
      <c r="C9" s="544" t="s">
        <v>101</v>
      </c>
      <c r="D9" s="545"/>
      <c r="E9" s="545"/>
      <c r="F9" s="545"/>
      <c r="G9" s="546"/>
      <c r="H9" s="547" t="s">
        <v>102</v>
      </c>
      <c r="I9" s="548"/>
      <c r="J9" s="548"/>
      <c r="K9" s="548"/>
      <c r="L9" s="548"/>
      <c r="M9" s="548"/>
      <c r="N9" s="548"/>
      <c r="O9" s="548"/>
      <c r="P9" s="548"/>
      <c r="Q9" s="408"/>
      <c r="R9" s="549" t="s">
        <v>86</v>
      </c>
      <c r="S9" s="549"/>
      <c r="T9" s="549"/>
      <c r="U9" s="550" t="s">
        <v>103</v>
      </c>
      <c r="V9" s="551"/>
      <c r="W9" s="540" t="s">
        <v>104</v>
      </c>
      <c r="X9" s="540"/>
    </row>
    <row r="10" spans="1:24" ht="14.1" customHeight="1" thickBot="1" x14ac:dyDescent="0.25">
      <c r="B10" s="76" t="s">
        <v>90</v>
      </c>
      <c r="C10" s="126">
        <v>1</v>
      </c>
      <c r="D10" s="126">
        <v>2</v>
      </c>
      <c r="E10" s="126">
        <v>3</v>
      </c>
      <c r="F10" s="126">
        <v>4</v>
      </c>
      <c r="G10" s="126">
        <v>5</v>
      </c>
      <c r="H10" s="124" t="s">
        <v>21</v>
      </c>
      <c r="I10" s="124" t="s">
        <v>22</v>
      </c>
      <c r="J10" s="124" t="s">
        <v>23</v>
      </c>
      <c r="K10" s="124" t="s">
        <v>24</v>
      </c>
      <c r="L10" s="124" t="s">
        <v>25</v>
      </c>
      <c r="M10" s="124" t="s">
        <v>26</v>
      </c>
      <c r="N10" s="124" t="s">
        <v>326</v>
      </c>
      <c r="O10" s="124" t="s">
        <v>27</v>
      </c>
      <c r="P10" s="124" t="s">
        <v>28</v>
      </c>
      <c r="Q10" s="124" t="s">
        <v>327</v>
      </c>
      <c r="R10" s="125" t="s">
        <v>29</v>
      </c>
      <c r="S10" s="125" t="s">
        <v>30</v>
      </c>
      <c r="T10" s="127" t="s">
        <v>100</v>
      </c>
      <c r="U10" s="128">
        <v>12</v>
      </c>
      <c r="V10" s="176">
        <v>13</v>
      </c>
      <c r="W10" s="177" t="s">
        <v>105</v>
      </c>
      <c r="X10" s="177" t="s">
        <v>105</v>
      </c>
    </row>
    <row r="11" spans="1:24" ht="14.1" customHeight="1" x14ac:dyDescent="0.2">
      <c r="B11" s="58" t="s">
        <v>84</v>
      </c>
      <c r="C11" s="136">
        <v>3</v>
      </c>
      <c r="D11" s="136">
        <v>3</v>
      </c>
      <c r="E11" s="136">
        <v>3</v>
      </c>
      <c r="F11" s="136">
        <v>3</v>
      </c>
      <c r="G11" s="136">
        <v>3</v>
      </c>
      <c r="H11" s="63">
        <v>4</v>
      </c>
      <c r="I11" s="63">
        <v>4</v>
      </c>
      <c r="J11" s="63">
        <v>4</v>
      </c>
      <c r="K11" s="63">
        <v>4</v>
      </c>
      <c r="L11" s="63"/>
      <c r="M11" s="63"/>
      <c r="N11" s="63"/>
      <c r="O11" s="63"/>
      <c r="P11" s="63"/>
      <c r="Q11" s="63"/>
      <c r="R11" s="63"/>
      <c r="S11" s="63"/>
      <c r="T11" s="63"/>
      <c r="U11" s="129"/>
      <c r="V11" s="130"/>
      <c r="W11" s="131"/>
      <c r="X11" s="132"/>
    </row>
    <row r="12" spans="1:24" ht="14.1" customHeight="1" x14ac:dyDescent="0.2">
      <c r="B12" s="59" t="s">
        <v>15</v>
      </c>
      <c r="C12" s="137"/>
      <c r="D12" s="137"/>
      <c r="E12" s="137"/>
      <c r="F12" s="137"/>
      <c r="G12" s="137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v>4</v>
      </c>
      <c r="S12" s="1">
        <v>4</v>
      </c>
      <c r="T12" s="1">
        <v>4</v>
      </c>
      <c r="U12" s="131"/>
      <c r="V12" s="132"/>
      <c r="W12" s="131"/>
      <c r="X12" s="132"/>
    </row>
    <row r="13" spans="1:24" ht="14.1" customHeight="1" x14ac:dyDescent="0.2">
      <c r="B13" s="59" t="s">
        <v>16</v>
      </c>
      <c r="C13" s="137"/>
      <c r="D13" s="137"/>
      <c r="E13" s="137"/>
      <c r="F13" s="137"/>
      <c r="G13" s="137"/>
      <c r="H13" s="1"/>
      <c r="I13" s="1"/>
      <c r="J13" s="1"/>
      <c r="K13" s="1"/>
      <c r="L13" s="1">
        <v>4</v>
      </c>
      <c r="M13" s="1">
        <v>4</v>
      </c>
      <c r="N13" s="1">
        <v>4</v>
      </c>
      <c r="O13" s="1">
        <v>4</v>
      </c>
      <c r="P13" s="1">
        <v>4</v>
      </c>
      <c r="Q13" s="1">
        <v>4</v>
      </c>
      <c r="R13" s="1"/>
      <c r="S13" s="1"/>
      <c r="T13" s="1"/>
      <c r="U13" s="131"/>
      <c r="V13" s="132"/>
      <c r="W13" s="131"/>
      <c r="X13" s="132"/>
    </row>
    <row r="14" spans="1:24" ht="14.1" customHeight="1" thickBot="1" x14ac:dyDescent="0.25">
      <c r="B14" s="60" t="s">
        <v>83</v>
      </c>
      <c r="C14" s="138">
        <v>1</v>
      </c>
      <c r="D14" s="138">
        <v>1</v>
      </c>
      <c r="E14" s="138">
        <v>1</v>
      </c>
      <c r="F14" s="138">
        <v>1</v>
      </c>
      <c r="G14" s="138">
        <v>1</v>
      </c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133"/>
      <c r="V14" s="134"/>
      <c r="W14" s="131"/>
      <c r="X14" s="132"/>
    </row>
    <row r="15" spans="1:24" ht="14.1" customHeight="1" x14ac:dyDescent="0.2">
      <c r="B15" s="58" t="s">
        <v>94</v>
      </c>
      <c r="C15" s="136">
        <v>1</v>
      </c>
      <c r="D15" s="136">
        <v>1</v>
      </c>
      <c r="E15" s="136">
        <v>1</v>
      </c>
      <c r="F15" s="136">
        <v>1</v>
      </c>
      <c r="G15" s="136">
        <v>1</v>
      </c>
      <c r="H15" s="63">
        <v>1</v>
      </c>
      <c r="I15" s="63">
        <v>1</v>
      </c>
      <c r="J15" s="63">
        <v>1</v>
      </c>
      <c r="K15" s="63">
        <v>1</v>
      </c>
      <c r="L15" s="63">
        <v>1</v>
      </c>
      <c r="M15" s="63">
        <v>1</v>
      </c>
      <c r="N15" s="63">
        <v>1</v>
      </c>
      <c r="O15" s="63">
        <v>1</v>
      </c>
      <c r="P15" s="63">
        <v>1</v>
      </c>
      <c r="Q15" s="63">
        <v>1</v>
      </c>
      <c r="R15" s="63"/>
      <c r="S15" s="63"/>
      <c r="T15" s="63"/>
      <c r="U15" s="129"/>
      <c r="V15" s="130"/>
      <c r="W15" s="131"/>
      <c r="X15" s="132"/>
    </row>
    <row r="16" spans="1:24" ht="14.1" customHeight="1" x14ac:dyDescent="0.2">
      <c r="B16" s="59" t="s">
        <v>95</v>
      </c>
      <c r="C16" s="137">
        <v>2</v>
      </c>
      <c r="D16" s="137">
        <v>2</v>
      </c>
      <c r="E16" s="137">
        <v>2</v>
      </c>
      <c r="F16" s="137">
        <v>2</v>
      </c>
      <c r="G16" s="137">
        <v>2</v>
      </c>
      <c r="H16" s="1">
        <v>2</v>
      </c>
      <c r="I16" s="1">
        <v>2</v>
      </c>
      <c r="J16" s="1">
        <v>2</v>
      </c>
      <c r="K16" s="1">
        <v>2</v>
      </c>
      <c r="L16" s="1">
        <v>2</v>
      </c>
      <c r="M16" s="1">
        <v>2</v>
      </c>
      <c r="N16" s="1">
        <v>2</v>
      </c>
      <c r="O16" s="1">
        <v>2</v>
      </c>
      <c r="P16" s="1">
        <v>2</v>
      </c>
      <c r="Q16" s="1">
        <v>2</v>
      </c>
      <c r="R16" s="1"/>
      <c r="S16" s="1"/>
      <c r="T16" s="1"/>
      <c r="U16" s="131"/>
      <c r="V16" s="132"/>
      <c r="W16" s="131"/>
      <c r="X16" s="132"/>
    </row>
    <row r="17" spans="2:24" ht="14.1" customHeight="1" x14ac:dyDescent="0.2">
      <c r="B17" s="78" t="s">
        <v>116</v>
      </c>
      <c r="C17" s="139">
        <v>1</v>
      </c>
      <c r="D17" s="139">
        <v>1</v>
      </c>
      <c r="E17" s="139">
        <v>1</v>
      </c>
      <c r="F17" s="139">
        <v>1</v>
      </c>
      <c r="G17" s="139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/>
      <c r="S17" s="1"/>
      <c r="T17" s="1"/>
      <c r="U17" s="131"/>
      <c r="V17" s="132"/>
      <c r="W17" s="131"/>
      <c r="X17" s="132"/>
    </row>
    <row r="18" spans="2:24" ht="13.5" customHeight="1" thickBot="1" x14ac:dyDescent="0.25">
      <c r="B18" s="60" t="s">
        <v>33</v>
      </c>
      <c r="C18" s="138"/>
      <c r="D18" s="138"/>
      <c r="E18" s="138"/>
      <c r="F18" s="138"/>
      <c r="G18" s="138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133"/>
      <c r="V18" s="134"/>
      <c r="W18" s="131"/>
      <c r="X18" s="132"/>
    </row>
    <row r="19" spans="2:24" ht="13.5" customHeight="1" thickBot="1" x14ac:dyDescent="0.25">
      <c r="B19" s="61" t="s">
        <v>19</v>
      </c>
      <c r="C19" s="140"/>
      <c r="D19" s="140"/>
      <c r="E19" s="140"/>
      <c r="F19" s="140"/>
      <c r="G19" s="140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>
        <v>1</v>
      </c>
      <c r="S19" s="79">
        <v>1</v>
      </c>
      <c r="T19" s="79">
        <v>1</v>
      </c>
      <c r="U19" s="73"/>
      <c r="V19" s="135"/>
      <c r="W19" s="131"/>
      <c r="X19" s="132"/>
    </row>
    <row r="20" spans="2:24" ht="14.1" customHeight="1" thickBot="1" x14ac:dyDescent="0.25">
      <c r="B20" s="61" t="s">
        <v>17</v>
      </c>
      <c r="C20" s="140"/>
      <c r="D20" s="140"/>
      <c r="E20" s="140"/>
      <c r="F20" s="140"/>
      <c r="G20" s="140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>
        <v>3</v>
      </c>
      <c r="S20" s="79">
        <v>3</v>
      </c>
      <c r="T20" s="79">
        <v>3</v>
      </c>
      <c r="U20" s="73"/>
      <c r="V20" s="135"/>
      <c r="W20" s="131"/>
      <c r="X20" s="132"/>
    </row>
    <row r="21" spans="2:24" ht="14.1" customHeight="1" thickBot="1" x14ac:dyDescent="0.25">
      <c r="B21" s="61" t="s">
        <v>36</v>
      </c>
      <c r="C21" s="140">
        <v>1</v>
      </c>
      <c r="D21" s="140">
        <v>1</v>
      </c>
      <c r="E21" s="140">
        <v>1</v>
      </c>
      <c r="F21" s="140">
        <v>1</v>
      </c>
      <c r="G21" s="140">
        <v>1</v>
      </c>
      <c r="H21" s="79">
        <v>1</v>
      </c>
      <c r="I21" s="79">
        <v>1</v>
      </c>
      <c r="J21" s="79">
        <v>1</v>
      </c>
      <c r="K21" s="79">
        <v>1</v>
      </c>
      <c r="L21" s="79">
        <v>1</v>
      </c>
      <c r="M21" s="79">
        <v>1</v>
      </c>
      <c r="N21" s="79">
        <v>1</v>
      </c>
      <c r="O21" s="79">
        <v>1</v>
      </c>
      <c r="P21" s="79">
        <v>1</v>
      </c>
      <c r="Q21" s="79">
        <v>1</v>
      </c>
      <c r="R21" s="79">
        <v>1</v>
      </c>
      <c r="S21" s="79">
        <v>1</v>
      </c>
      <c r="T21" s="79">
        <v>1</v>
      </c>
      <c r="U21" s="73"/>
      <c r="V21" s="135"/>
      <c r="W21" s="131"/>
      <c r="X21" s="132"/>
    </row>
    <row r="22" spans="2:24" ht="14.1" customHeight="1" thickBot="1" x14ac:dyDescent="0.25">
      <c r="B22" s="61" t="s">
        <v>35</v>
      </c>
      <c r="C22" s="140">
        <v>1</v>
      </c>
      <c r="D22" s="140">
        <v>1</v>
      </c>
      <c r="E22" s="140">
        <v>1</v>
      </c>
      <c r="F22" s="140">
        <v>1</v>
      </c>
      <c r="G22" s="140">
        <v>1</v>
      </c>
      <c r="H22" s="79">
        <v>1</v>
      </c>
      <c r="I22" s="79">
        <v>1</v>
      </c>
      <c r="J22" s="79">
        <v>1</v>
      </c>
      <c r="K22" s="79">
        <v>1</v>
      </c>
      <c r="L22" s="79">
        <v>1</v>
      </c>
      <c r="M22" s="79">
        <v>1</v>
      </c>
      <c r="N22" s="79">
        <v>1</v>
      </c>
      <c r="O22" s="79">
        <v>1</v>
      </c>
      <c r="P22" s="79">
        <v>1</v>
      </c>
      <c r="Q22" s="79">
        <v>1</v>
      </c>
      <c r="R22" s="79">
        <v>1</v>
      </c>
      <c r="S22" s="79">
        <v>1</v>
      </c>
      <c r="T22" s="79">
        <v>1</v>
      </c>
      <c r="U22" s="73"/>
      <c r="V22" s="135"/>
      <c r="W22" s="131"/>
      <c r="X22" s="132"/>
    </row>
    <row r="23" spans="2:24" ht="14.1" customHeight="1" thickBot="1" x14ac:dyDescent="0.25">
      <c r="B23" s="61" t="s">
        <v>106</v>
      </c>
      <c r="C23" s="140">
        <v>2</v>
      </c>
      <c r="D23" s="140">
        <v>2</v>
      </c>
      <c r="E23" s="140">
        <v>2</v>
      </c>
      <c r="F23" s="140">
        <v>2</v>
      </c>
      <c r="G23" s="140">
        <v>2</v>
      </c>
      <c r="H23" s="79">
        <v>2</v>
      </c>
      <c r="I23" s="79">
        <v>2</v>
      </c>
      <c r="J23" s="79">
        <v>2</v>
      </c>
      <c r="K23" s="79">
        <v>2</v>
      </c>
      <c r="L23" s="79">
        <v>2</v>
      </c>
      <c r="M23" s="79">
        <v>2</v>
      </c>
      <c r="N23" s="79">
        <v>2</v>
      </c>
      <c r="O23" s="79">
        <v>2</v>
      </c>
      <c r="P23" s="79">
        <v>2</v>
      </c>
      <c r="Q23" s="79">
        <v>2</v>
      </c>
      <c r="R23" s="79">
        <v>2</v>
      </c>
      <c r="S23" s="79">
        <v>2</v>
      </c>
      <c r="T23" s="79">
        <v>2</v>
      </c>
      <c r="U23" s="73"/>
      <c r="V23" s="135"/>
      <c r="W23" s="131"/>
      <c r="X23" s="132"/>
    </row>
    <row r="24" spans="2:24" ht="14.1" customHeight="1" thickBot="1" x14ac:dyDescent="0.25">
      <c r="B24" s="61" t="s">
        <v>34</v>
      </c>
      <c r="C24" s="140">
        <v>1</v>
      </c>
      <c r="D24" s="140">
        <v>1</v>
      </c>
      <c r="E24" s="140">
        <v>1</v>
      </c>
      <c r="F24" s="140">
        <v>1</v>
      </c>
      <c r="G24" s="140">
        <v>1</v>
      </c>
      <c r="H24" s="79">
        <v>1</v>
      </c>
      <c r="I24" s="79">
        <v>1</v>
      </c>
      <c r="J24" s="79">
        <v>1</v>
      </c>
      <c r="K24" s="79">
        <v>1</v>
      </c>
      <c r="L24" s="79">
        <v>1</v>
      </c>
      <c r="M24" s="79">
        <v>1</v>
      </c>
      <c r="N24" s="79">
        <v>1</v>
      </c>
      <c r="O24" s="79">
        <v>1</v>
      </c>
      <c r="P24" s="79">
        <v>1</v>
      </c>
      <c r="Q24" s="79">
        <v>1</v>
      </c>
      <c r="R24" s="79">
        <v>1</v>
      </c>
      <c r="S24" s="79">
        <v>1</v>
      </c>
      <c r="T24" s="79">
        <v>1</v>
      </c>
      <c r="U24" s="73"/>
      <c r="V24" s="135"/>
      <c r="W24" s="131"/>
      <c r="X24" s="132"/>
    </row>
    <row r="25" spans="2:24" ht="14.1" customHeight="1" x14ac:dyDescent="0.2">
      <c r="B25" s="77" t="s">
        <v>107</v>
      </c>
      <c r="C25" s="136">
        <v>4</v>
      </c>
      <c r="D25" s="136">
        <v>4</v>
      </c>
      <c r="E25" s="136">
        <v>4</v>
      </c>
      <c r="F25" s="136">
        <v>4</v>
      </c>
      <c r="G25" s="136">
        <v>4</v>
      </c>
      <c r="H25" s="63">
        <v>4</v>
      </c>
      <c r="I25" s="63">
        <v>4</v>
      </c>
      <c r="J25" s="63">
        <v>4</v>
      </c>
      <c r="K25" s="63">
        <v>4</v>
      </c>
      <c r="L25" s="63">
        <v>4</v>
      </c>
      <c r="M25" s="63">
        <v>4</v>
      </c>
      <c r="N25" s="63">
        <v>4</v>
      </c>
      <c r="O25" s="63">
        <v>4</v>
      </c>
      <c r="P25" s="63">
        <v>4</v>
      </c>
      <c r="Q25" s="63">
        <v>4</v>
      </c>
      <c r="R25" s="63">
        <v>5</v>
      </c>
      <c r="S25" s="63">
        <v>5</v>
      </c>
      <c r="T25" s="63">
        <v>5</v>
      </c>
      <c r="U25" s="129"/>
      <c r="V25" s="130"/>
      <c r="W25" s="131"/>
      <c r="X25" s="132"/>
    </row>
    <row r="26" spans="2:24" ht="14.1" customHeight="1" x14ac:dyDescent="0.2">
      <c r="B26" s="59" t="s">
        <v>189</v>
      </c>
      <c r="C26" s="137">
        <v>1</v>
      </c>
      <c r="D26" s="137">
        <v>1</v>
      </c>
      <c r="E26" s="137">
        <v>1</v>
      </c>
      <c r="F26" s="137">
        <v>1</v>
      </c>
      <c r="G26" s="137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1"/>
      <c r="S26" s="1"/>
      <c r="T26" s="1"/>
      <c r="U26" s="131"/>
      <c r="V26" s="132"/>
      <c r="W26" s="131"/>
      <c r="X26" s="132"/>
    </row>
    <row r="27" spans="2:24" ht="14.1" customHeight="1" thickBot="1" x14ac:dyDescent="0.25">
      <c r="B27" s="60" t="s">
        <v>32</v>
      </c>
      <c r="C27" s="138">
        <v>1</v>
      </c>
      <c r="D27" s="138">
        <v>1</v>
      </c>
      <c r="E27" s="138">
        <v>1</v>
      </c>
      <c r="F27" s="138">
        <v>1</v>
      </c>
      <c r="G27" s="138">
        <v>1</v>
      </c>
      <c r="H27" s="72">
        <v>3</v>
      </c>
      <c r="I27" s="72">
        <v>3</v>
      </c>
      <c r="J27" s="72">
        <v>3</v>
      </c>
      <c r="K27" s="72">
        <v>3</v>
      </c>
      <c r="L27" s="72">
        <v>3</v>
      </c>
      <c r="M27" s="72">
        <v>3</v>
      </c>
      <c r="N27" s="72">
        <v>3</v>
      </c>
      <c r="O27" s="72">
        <v>3</v>
      </c>
      <c r="P27" s="72">
        <v>3</v>
      </c>
      <c r="Q27" s="72">
        <v>3</v>
      </c>
      <c r="R27" s="72">
        <v>3</v>
      </c>
      <c r="S27" s="72">
        <v>3</v>
      </c>
      <c r="T27" s="72">
        <v>3</v>
      </c>
      <c r="U27" s="133"/>
      <c r="V27" s="134"/>
      <c r="W27" s="131"/>
      <c r="X27" s="132"/>
    </row>
    <row r="28" spans="2:24" ht="14.1" customHeight="1" x14ac:dyDescent="0.2">
      <c r="B28" s="58" t="s">
        <v>85</v>
      </c>
      <c r="C28" s="136">
        <v>4</v>
      </c>
      <c r="D28" s="136">
        <v>4</v>
      </c>
      <c r="E28" s="136">
        <v>4</v>
      </c>
      <c r="F28" s="136">
        <v>4</v>
      </c>
      <c r="G28" s="136">
        <v>4</v>
      </c>
      <c r="H28" s="63">
        <v>5</v>
      </c>
      <c r="I28" s="63">
        <v>5</v>
      </c>
      <c r="J28" s="63">
        <v>5</v>
      </c>
      <c r="K28" s="63">
        <v>5</v>
      </c>
      <c r="L28" s="63">
        <v>5</v>
      </c>
      <c r="M28" s="63">
        <v>5</v>
      </c>
      <c r="N28" s="63">
        <v>5</v>
      </c>
      <c r="O28" s="63">
        <v>5</v>
      </c>
      <c r="P28" s="63">
        <v>5</v>
      </c>
      <c r="Q28" s="63">
        <v>5</v>
      </c>
      <c r="R28" s="63">
        <v>4</v>
      </c>
      <c r="S28" s="63">
        <v>4</v>
      </c>
      <c r="T28" s="63">
        <v>4</v>
      </c>
      <c r="U28" s="129"/>
      <c r="V28" s="130"/>
      <c r="W28" s="131"/>
      <c r="X28" s="132"/>
    </row>
    <row r="29" spans="2:24" ht="14.1" customHeight="1" x14ac:dyDescent="0.2">
      <c r="B29" s="178" t="s">
        <v>108</v>
      </c>
      <c r="C29" s="137"/>
      <c r="D29" s="137"/>
      <c r="E29" s="137"/>
      <c r="F29" s="137"/>
      <c r="G29" s="137"/>
      <c r="H29" s="1"/>
      <c r="I29" s="1"/>
      <c r="J29" s="1"/>
      <c r="K29" s="1"/>
      <c r="L29" s="1"/>
      <c r="M29" s="1"/>
      <c r="N29" s="1"/>
      <c r="O29" s="1"/>
      <c r="P29" s="1"/>
      <c r="Q29" s="1"/>
      <c r="R29" s="1">
        <v>3</v>
      </c>
      <c r="S29" s="1">
        <v>3</v>
      </c>
      <c r="T29" s="1">
        <v>3</v>
      </c>
      <c r="U29" s="131"/>
      <c r="V29" s="132"/>
      <c r="W29" s="131"/>
      <c r="X29" s="132"/>
    </row>
    <row r="30" spans="2:24" ht="14.1" customHeight="1" x14ac:dyDescent="0.2">
      <c r="B30" s="59" t="s">
        <v>10</v>
      </c>
      <c r="C30" s="137"/>
      <c r="D30" s="137"/>
      <c r="E30" s="137"/>
      <c r="F30" s="137"/>
      <c r="G30" s="13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31"/>
      <c r="V30" s="132"/>
      <c r="W30" s="131"/>
      <c r="X30" s="132"/>
    </row>
    <row r="31" spans="2:24" ht="14.1" customHeight="1" x14ac:dyDescent="0.2">
      <c r="B31" s="59" t="s">
        <v>37</v>
      </c>
      <c r="C31" s="137">
        <v>1</v>
      </c>
      <c r="D31" s="137">
        <v>1</v>
      </c>
      <c r="E31" s="137">
        <v>1</v>
      </c>
      <c r="F31" s="137">
        <v>1</v>
      </c>
      <c r="G31" s="137">
        <v>1</v>
      </c>
      <c r="H31" s="1">
        <v>1</v>
      </c>
      <c r="I31" s="1">
        <v>1</v>
      </c>
      <c r="J31" s="1">
        <v>1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/>
      <c r="S31" s="1"/>
      <c r="T31" s="1"/>
      <c r="U31" s="131"/>
      <c r="V31" s="132"/>
      <c r="W31" s="131"/>
      <c r="X31" s="132"/>
    </row>
    <row r="32" spans="2:24" ht="14.1" customHeight="1" thickBot="1" x14ac:dyDescent="0.25">
      <c r="B32" s="60" t="s">
        <v>12</v>
      </c>
      <c r="C32" s="138"/>
      <c r="D32" s="138"/>
      <c r="E32" s="138"/>
      <c r="F32" s="138"/>
      <c r="G32" s="138"/>
      <c r="H32" s="72">
        <v>1</v>
      </c>
      <c r="I32" s="72">
        <v>1</v>
      </c>
      <c r="J32" s="72">
        <v>1</v>
      </c>
      <c r="K32" s="72">
        <v>1</v>
      </c>
      <c r="L32" s="72">
        <v>1</v>
      </c>
      <c r="M32" s="72">
        <v>1</v>
      </c>
      <c r="N32" s="72">
        <v>1</v>
      </c>
      <c r="O32" s="72">
        <v>1</v>
      </c>
      <c r="P32" s="72">
        <v>1</v>
      </c>
      <c r="Q32" s="72">
        <v>1</v>
      </c>
      <c r="R32" s="72"/>
      <c r="S32" s="72"/>
      <c r="T32" s="72"/>
      <c r="U32" s="133"/>
      <c r="V32" s="134"/>
      <c r="W32" s="131"/>
      <c r="X32" s="132"/>
    </row>
    <row r="33" spans="2:24" ht="14.1" customHeight="1" thickBot="1" x14ac:dyDescent="0.25">
      <c r="B33" s="61" t="s">
        <v>93</v>
      </c>
      <c r="C33" s="140">
        <v>1</v>
      </c>
      <c r="D33" s="140">
        <v>1</v>
      </c>
      <c r="E33" s="140">
        <v>1</v>
      </c>
      <c r="F33" s="140">
        <v>1</v>
      </c>
      <c r="G33" s="140">
        <v>1</v>
      </c>
      <c r="H33" s="79">
        <v>2</v>
      </c>
      <c r="I33" s="79">
        <v>2</v>
      </c>
      <c r="J33" s="79">
        <v>2</v>
      </c>
      <c r="K33" s="79">
        <v>2</v>
      </c>
      <c r="L33" s="79">
        <v>2</v>
      </c>
      <c r="M33" s="79">
        <v>2</v>
      </c>
      <c r="N33" s="79">
        <v>2</v>
      </c>
      <c r="O33" s="79">
        <v>2</v>
      </c>
      <c r="P33" s="79">
        <v>2</v>
      </c>
      <c r="Q33" s="79">
        <v>2</v>
      </c>
      <c r="R33" s="79">
        <v>2</v>
      </c>
      <c r="S33" s="79">
        <v>2</v>
      </c>
      <c r="T33" s="79">
        <v>2</v>
      </c>
      <c r="U33" s="73"/>
      <c r="V33" s="135"/>
      <c r="W33" s="131"/>
      <c r="X33" s="132"/>
    </row>
    <row r="34" spans="2:24" ht="14.1" customHeight="1" thickBot="1" x14ac:dyDescent="0.25">
      <c r="B34" s="210" t="s">
        <v>88</v>
      </c>
      <c r="C34" s="140"/>
      <c r="D34" s="140"/>
      <c r="E34" s="140"/>
      <c r="F34" s="140"/>
      <c r="G34" s="140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3"/>
      <c r="V34" s="135"/>
      <c r="W34" s="131"/>
      <c r="X34" s="132"/>
    </row>
    <row r="35" spans="2:24" ht="14.1" customHeight="1" thickBot="1" x14ac:dyDescent="0.25">
      <c r="B35" s="61"/>
      <c r="C35" s="140"/>
      <c r="D35" s="123"/>
      <c r="E35" s="123"/>
      <c r="F35" s="123"/>
      <c r="G35" s="123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3"/>
      <c r="V35" s="135"/>
      <c r="W35" s="131"/>
      <c r="X35" s="132"/>
    </row>
    <row r="36" spans="2:24" ht="14.1" customHeight="1" thickBot="1" x14ac:dyDescent="0.25">
      <c r="C36" s="140"/>
      <c r="D36" s="123"/>
      <c r="E36" s="123"/>
      <c r="F36" s="123"/>
      <c r="G36" s="123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3"/>
      <c r="V36" s="135"/>
      <c r="W36" s="131"/>
      <c r="X36" s="132"/>
    </row>
    <row r="37" spans="2:24" ht="14.1" customHeight="1" x14ac:dyDescent="0.2">
      <c r="B37" s="206"/>
      <c r="C37" s="207"/>
      <c r="D37" s="206"/>
      <c r="E37" s="206"/>
      <c r="F37" s="206"/>
      <c r="G37" s="206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9"/>
      <c r="V37" s="209"/>
      <c r="W37" s="209"/>
      <c r="X37" s="209"/>
    </row>
    <row r="38" spans="2:24" ht="14.1" customHeight="1" x14ac:dyDescent="0.2">
      <c r="B38" s="167" t="s">
        <v>91</v>
      </c>
      <c r="C38" s="80">
        <f t="shared" ref="C38:P38" si="0">SUM(C11:C36)</f>
        <v>25</v>
      </c>
      <c r="D38" s="80">
        <f t="shared" si="0"/>
        <v>25</v>
      </c>
      <c r="E38" s="80">
        <f t="shared" si="0"/>
        <v>25</v>
      </c>
      <c r="F38" s="80">
        <f t="shared" si="0"/>
        <v>25</v>
      </c>
      <c r="G38" s="80">
        <f t="shared" si="0"/>
        <v>25</v>
      </c>
      <c r="H38" s="81">
        <f t="shared" si="0"/>
        <v>30</v>
      </c>
      <c r="I38" s="81">
        <f t="shared" si="0"/>
        <v>30</v>
      </c>
      <c r="J38" s="81">
        <f t="shared" si="0"/>
        <v>30</v>
      </c>
      <c r="K38" s="81">
        <f t="shared" si="0"/>
        <v>30</v>
      </c>
      <c r="L38" s="81">
        <f t="shared" si="0"/>
        <v>30</v>
      </c>
      <c r="M38" s="81"/>
      <c r="N38" s="81">
        <f t="shared" si="0"/>
        <v>30</v>
      </c>
      <c r="O38" s="81">
        <f t="shared" si="0"/>
        <v>30</v>
      </c>
      <c r="P38" s="81">
        <f t="shared" si="0"/>
        <v>30</v>
      </c>
      <c r="Q38" s="81"/>
      <c r="R38" s="81">
        <f t="shared" ref="R38:X38" si="1">SUM(R11:R36)</f>
        <v>30</v>
      </c>
      <c r="S38" s="81">
        <f t="shared" si="1"/>
        <v>30</v>
      </c>
      <c r="T38" s="81">
        <f t="shared" si="1"/>
        <v>30</v>
      </c>
      <c r="U38" s="81">
        <f t="shared" si="1"/>
        <v>0</v>
      </c>
      <c r="V38" s="81">
        <f t="shared" si="1"/>
        <v>0</v>
      </c>
      <c r="W38" s="179">
        <f t="shared" si="1"/>
        <v>0</v>
      </c>
      <c r="X38" s="179">
        <f t="shared" si="1"/>
        <v>0</v>
      </c>
    </row>
    <row r="39" spans="2:24" x14ac:dyDescent="0.2">
      <c r="B39" s="542" t="s">
        <v>98</v>
      </c>
      <c r="C39" s="543"/>
      <c r="D39" s="543"/>
      <c r="E39" s="543"/>
      <c r="F39" s="543"/>
      <c r="G39" s="543"/>
      <c r="H39" s="543"/>
      <c r="I39" s="543"/>
      <c r="J39" s="543"/>
      <c r="K39" s="543"/>
    </row>
  </sheetData>
  <mergeCells count="7">
    <mergeCell ref="W9:X9"/>
    <mergeCell ref="A6:U6"/>
    <mergeCell ref="B39:K39"/>
    <mergeCell ref="C9:G9"/>
    <mergeCell ref="H9:P9"/>
    <mergeCell ref="R9:T9"/>
    <mergeCell ref="U9:V9"/>
  </mergeCells>
  <phoneticPr fontId="0" type="noConversion"/>
  <pageMargins left="0.75" right="0.75" top="1" bottom="1" header="0" footer="0"/>
  <pageSetup paperSize="14" orientation="landscape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6"/>
  <sheetViews>
    <sheetView topLeftCell="A8" workbookViewId="0">
      <pane xSplit="3" ySplit="7" topLeftCell="D15" activePane="bottomRight" state="frozen"/>
      <selection activeCell="A8" sqref="A8"/>
      <selection pane="topRight" activeCell="D8" sqref="D8"/>
      <selection pane="bottomLeft" activeCell="A15" sqref="A15"/>
      <selection pane="bottomRight" activeCell="V12" sqref="V12"/>
    </sheetView>
  </sheetViews>
  <sheetFormatPr baseColWidth="10" defaultColWidth="11.42578125" defaultRowHeight="12.75" x14ac:dyDescent="0.2"/>
  <cols>
    <col min="1" max="1" width="2.7109375" style="82" customWidth="1"/>
    <col min="2" max="2" width="40.28515625" style="82" customWidth="1"/>
    <col min="3" max="3" width="9.140625" style="82" customWidth="1"/>
    <col min="4" max="4" width="4.5703125" style="82" customWidth="1"/>
    <col min="5" max="5" width="10.140625" style="82" customWidth="1"/>
    <col min="6" max="6" width="9.7109375" style="82" customWidth="1"/>
    <col min="7" max="7" width="11" style="82" customWidth="1"/>
    <col min="8" max="8" width="6.5703125" style="82" customWidth="1"/>
    <col min="9" max="9" width="6.28515625" style="82" customWidth="1"/>
    <col min="10" max="10" width="4.42578125" style="82" customWidth="1"/>
    <col min="11" max="11" width="8.140625" style="82" customWidth="1"/>
    <col min="12" max="12" width="10.5703125" style="82" customWidth="1"/>
    <col min="13" max="14" width="9.28515625" style="82" customWidth="1"/>
    <col min="15" max="15" width="7.28515625" style="82" customWidth="1"/>
    <col min="16" max="16" width="5.5703125" style="82" customWidth="1"/>
    <col min="17" max="17" width="9" style="82" customWidth="1"/>
    <col min="18" max="18" width="7.85546875" style="82" customWidth="1"/>
    <col min="19" max="20" width="4.7109375" style="82" customWidth="1"/>
    <col min="21" max="21" width="7.7109375" style="82" customWidth="1"/>
    <col min="22" max="22" width="7.28515625" style="82" customWidth="1"/>
    <col min="23" max="23" width="6" style="82" customWidth="1"/>
    <col min="24" max="24" width="6.28515625" style="82" customWidth="1"/>
    <col min="25" max="28" width="4.7109375" style="82" customWidth="1"/>
    <col min="29" max="29" width="3" style="82" customWidth="1"/>
    <col min="30" max="16384" width="11.42578125" style="82"/>
  </cols>
  <sheetData>
    <row r="2" spans="2:28" x14ac:dyDescent="0.2">
      <c r="C2" s="83" t="s">
        <v>55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</row>
    <row r="3" spans="2:28" x14ac:dyDescent="0.2">
      <c r="C3" s="83" t="s">
        <v>56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4" spans="2:28" x14ac:dyDescent="0.2">
      <c r="C4" s="82" t="s">
        <v>57</v>
      </c>
      <c r="D4" s="566"/>
      <c r="E4" s="566"/>
      <c r="F4" s="566"/>
      <c r="G4" s="566"/>
      <c r="T4" s="85" t="s">
        <v>58</v>
      </c>
      <c r="U4" s="86"/>
      <c r="X4" s="86" t="s">
        <v>59</v>
      </c>
    </row>
    <row r="5" spans="2:28" x14ac:dyDescent="0.2">
      <c r="C5" s="87" t="s">
        <v>60</v>
      </c>
      <c r="L5" s="580" t="s">
        <v>61</v>
      </c>
      <c r="M5" s="580"/>
      <c r="N5" s="580"/>
      <c r="O5" s="580"/>
      <c r="P5" s="46"/>
      <c r="Q5" s="86"/>
      <c r="S5" s="46" t="s">
        <v>62</v>
      </c>
      <c r="T5" s="89"/>
      <c r="U5" s="86"/>
      <c r="X5" s="46" t="s">
        <v>63</v>
      </c>
    </row>
    <row r="6" spans="2:28" x14ac:dyDescent="0.2">
      <c r="C6" s="82" t="s">
        <v>64</v>
      </c>
      <c r="L6" s="88"/>
      <c r="M6" s="88"/>
      <c r="N6" s="88"/>
      <c r="O6" s="88"/>
      <c r="P6" s="46"/>
      <c r="Q6" s="86"/>
      <c r="S6" s="46"/>
      <c r="T6" s="89"/>
      <c r="U6" s="86" t="s">
        <v>65</v>
      </c>
      <c r="X6" s="89"/>
    </row>
    <row r="7" spans="2:28" ht="13.5" thickBot="1" x14ac:dyDescent="0.25">
      <c r="C7" s="83" t="s">
        <v>66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2:28" ht="13.5" thickBot="1" x14ac:dyDescent="0.25">
      <c r="B8" s="152"/>
      <c r="C8" s="168" t="s">
        <v>109</v>
      </c>
      <c r="D8" s="582" t="s">
        <v>110</v>
      </c>
      <c r="E8" s="582"/>
      <c r="F8" s="582"/>
      <c r="G8" s="582"/>
      <c r="H8" s="582"/>
      <c r="I8" s="582"/>
      <c r="J8" s="583"/>
      <c r="K8" s="581" t="s">
        <v>111</v>
      </c>
      <c r="L8" s="582"/>
      <c r="M8" s="582"/>
      <c r="N8" s="582"/>
      <c r="O8" s="583"/>
      <c r="P8" s="581" t="s">
        <v>68</v>
      </c>
      <c r="Q8" s="582"/>
      <c r="R8" s="583"/>
      <c r="S8" s="155" t="s">
        <v>69</v>
      </c>
      <c r="T8" s="153"/>
      <c r="U8" s="154"/>
      <c r="V8" s="156" t="s">
        <v>54</v>
      </c>
    </row>
    <row r="9" spans="2:28" x14ac:dyDescent="0.2">
      <c r="B9" s="157" t="s">
        <v>70</v>
      </c>
      <c r="C9" s="165" t="s">
        <v>67</v>
      </c>
      <c r="D9" s="141">
        <v>1</v>
      </c>
      <c r="E9" s="92">
        <v>2</v>
      </c>
      <c r="F9" s="92">
        <v>3</v>
      </c>
      <c r="G9" s="92">
        <v>4</v>
      </c>
      <c r="H9" s="92">
        <v>5</v>
      </c>
      <c r="I9" s="567" t="s">
        <v>71</v>
      </c>
      <c r="J9" s="568"/>
      <c r="K9" s="91">
        <v>6</v>
      </c>
      <c r="L9" s="92">
        <v>7</v>
      </c>
      <c r="M9" s="92">
        <v>8</v>
      </c>
      <c r="N9" s="92">
        <v>9</v>
      </c>
      <c r="O9" s="93" t="s">
        <v>71</v>
      </c>
      <c r="P9" s="91">
        <v>10</v>
      </c>
      <c r="Q9" s="92">
        <v>11</v>
      </c>
      <c r="R9" s="93" t="s">
        <v>71</v>
      </c>
      <c r="S9" s="91">
        <v>12</v>
      </c>
      <c r="T9" s="92">
        <v>13</v>
      </c>
      <c r="U9" s="93" t="s">
        <v>71</v>
      </c>
      <c r="V9" s="149" t="s">
        <v>18</v>
      </c>
    </row>
    <row r="10" spans="2:28" x14ac:dyDescent="0.2">
      <c r="B10" s="157" t="s">
        <v>72</v>
      </c>
      <c r="C10" s="146">
        <v>2</v>
      </c>
      <c r="D10" s="142">
        <v>3</v>
      </c>
      <c r="E10" s="92">
        <v>2</v>
      </c>
      <c r="F10" s="92">
        <v>2</v>
      </c>
      <c r="G10" s="95">
        <v>3</v>
      </c>
      <c r="H10" s="95">
        <v>2</v>
      </c>
      <c r="I10" s="569">
        <f>+D10+E10+F10+G10+H10</f>
        <v>12</v>
      </c>
      <c r="J10" s="570"/>
      <c r="K10" s="94">
        <v>3</v>
      </c>
      <c r="L10" s="95">
        <v>3</v>
      </c>
      <c r="M10" s="95">
        <v>2</v>
      </c>
      <c r="N10" s="95">
        <v>2</v>
      </c>
      <c r="O10" s="96">
        <f>+K10+L10+M10+N10</f>
        <v>10</v>
      </c>
      <c r="P10" s="94">
        <v>2</v>
      </c>
      <c r="Q10" s="95">
        <v>1</v>
      </c>
      <c r="R10" s="96">
        <f>+P10+Q10</f>
        <v>3</v>
      </c>
      <c r="S10" s="94"/>
      <c r="T10" s="95"/>
      <c r="U10" s="96">
        <f>+S10+T10</f>
        <v>0</v>
      </c>
      <c r="V10" s="147"/>
    </row>
    <row r="11" spans="2:28" ht="13.5" thickBot="1" x14ac:dyDescent="0.25">
      <c r="B11" s="158" t="s">
        <v>73</v>
      </c>
      <c r="C11" s="148">
        <v>46</v>
      </c>
      <c r="D11" s="143">
        <v>70</v>
      </c>
      <c r="E11" s="409">
        <v>54</v>
      </c>
      <c r="F11" s="409">
        <v>48</v>
      </c>
      <c r="G11" s="98">
        <v>62</v>
      </c>
      <c r="H11" s="98">
        <v>54</v>
      </c>
      <c r="I11" s="569">
        <f>H11++D11+E11+F11+G11</f>
        <v>288</v>
      </c>
      <c r="J11" s="570"/>
      <c r="K11" s="97">
        <v>60</v>
      </c>
      <c r="L11" s="98">
        <v>55</v>
      </c>
      <c r="M11" s="98">
        <v>58</v>
      </c>
      <c r="N11" s="98">
        <v>57</v>
      </c>
      <c r="O11" s="96">
        <f>+K11+L11+M11+N11</f>
        <v>230</v>
      </c>
      <c r="P11" s="97">
        <v>60</v>
      </c>
      <c r="Q11" s="98">
        <v>36</v>
      </c>
      <c r="R11" s="96">
        <f>+P11+Q11</f>
        <v>96</v>
      </c>
      <c r="S11" s="97"/>
      <c r="T11" s="98"/>
      <c r="U11" s="96">
        <f>+S11+T11</f>
        <v>0</v>
      </c>
      <c r="V11" s="147"/>
    </row>
    <row r="12" spans="2:28" ht="13.5" thickBot="1" x14ac:dyDescent="0.25">
      <c r="B12" s="159" t="s">
        <v>89</v>
      </c>
      <c r="C12" s="148">
        <v>2</v>
      </c>
      <c r="D12" s="160">
        <v>3</v>
      </c>
      <c r="E12" s="410">
        <v>2</v>
      </c>
      <c r="F12" s="410">
        <v>2</v>
      </c>
      <c r="G12" s="160">
        <v>3</v>
      </c>
      <c r="H12" s="161">
        <v>2</v>
      </c>
      <c r="I12" s="564">
        <f>+D12+E12+F12+G12+H12</f>
        <v>12</v>
      </c>
      <c r="J12" s="565"/>
      <c r="K12" s="162">
        <f>30*K10/22</f>
        <v>4.0909090909090908</v>
      </c>
      <c r="L12" s="162">
        <f t="shared" ref="L12:R12" si="0">30*L10/22</f>
        <v>4.0909090909090908</v>
      </c>
      <c r="M12" s="162">
        <f t="shared" si="0"/>
        <v>2.7272727272727271</v>
      </c>
      <c r="N12" s="162">
        <f t="shared" si="0"/>
        <v>2.7272727272727271</v>
      </c>
      <c r="O12" s="162">
        <f t="shared" si="0"/>
        <v>13.636363636363637</v>
      </c>
      <c r="P12" s="162">
        <f t="shared" si="0"/>
        <v>2.7272727272727271</v>
      </c>
      <c r="Q12" s="162">
        <f t="shared" si="0"/>
        <v>1.3636363636363635</v>
      </c>
      <c r="R12" s="162">
        <f t="shared" si="0"/>
        <v>4.0909090909090908</v>
      </c>
      <c r="S12" s="164"/>
      <c r="T12" s="160"/>
      <c r="U12" s="163"/>
      <c r="V12" s="162">
        <f>30*R10/22</f>
        <v>4.0909090909090908</v>
      </c>
    </row>
    <row r="13" spans="2:28" ht="13.5" thickBot="1" x14ac:dyDescent="0.25">
      <c r="B13" s="75"/>
      <c r="C13" s="144"/>
      <c r="D13" s="145"/>
      <c r="E13" s="145"/>
      <c r="F13" s="145"/>
      <c r="G13" s="150"/>
      <c r="H13" s="107"/>
      <c r="I13" s="108"/>
      <c r="J13" s="109"/>
      <c r="K13" s="110"/>
      <c r="L13" s="111"/>
      <c r="M13" s="110"/>
      <c r="N13" s="111"/>
      <c r="O13" s="144"/>
      <c r="P13" s="145"/>
      <c r="Q13" s="150"/>
      <c r="R13" s="151"/>
      <c r="S13" s="151"/>
      <c r="T13" s="151"/>
      <c r="U13" s="151"/>
      <c r="V13" s="151"/>
      <c r="W13" s="90"/>
      <c r="X13" s="90"/>
      <c r="Y13" s="112"/>
      <c r="Z13" s="112"/>
      <c r="AA13" s="112"/>
      <c r="AB13" s="112"/>
    </row>
    <row r="14" spans="2:28" ht="13.5" thickBot="1" x14ac:dyDescent="0.25">
      <c r="B14" s="62" t="s">
        <v>92</v>
      </c>
      <c r="C14" s="26" t="s">
        <v>0</v>
      </c>
      <c r="D14" s="26" t="s">
        <v>99</v>
      </c>
      <c r="E14" s="26" t="s">
        <v>1</v>
      </c>
      <c r="F14" s="26" t="s">
        <v>2</v>
      </c>
      <c r="G14" s="26" t="s">
        <v>3</v>
      </c>
      <c r="H14" s="26" t="s">
        <v>4</v>
      </c>
      <c r="I14" s="70" t="s">
        <v>20</v>
      </c>
      <c r="J14" s="71" t="s">
        <v>6</v>
      </c>
      <c r="K14" s="26" t="s">
        <v>3</v>
      </c>
      <c r="L14" s="30" t="s">
        <v>7</v>
      </c>
      <c r="M14" s="69" t="s">
        <v>5</v>
      </c>
      <c r="N14" s="116"/>
      <c r="O14" s="113"/>
      <c r="P14" s="114"/>
      <c r="Q14" s="115"/>
      <c r="R14" s="117"/>
      <c r="S14" s="117"/>
      <c r="T14" s="117"/>
      <c r="U14" s="117"/>
      <c r="V14" s="117"/>
      <c r="W14" s="117"/>
      <c r="X14" s="117"/>
      <c r="Y14" s="118"/>
      <c r="Z14" s="118"/>
      <c r="AA14" s="118"/>
      <c r="AB14" s="118"/>
    </row>
    <row r="15" spans="2:28" x14ac:dyDescent="0.2">
      <c r="B15" s="183" t="s">
        <v>38</v>
      </c>
      <c r="C15" s="3" t="s">
        <v>14</v>
      </c>
      <c r="D15" s="170">
        <v>4</v>
      </c>
      <c r="E15" s="170"/>
      <c r="F15" s="561">
        <v>91</v>
      </c>
      <c r="G15" s="571">
        <f>F15/22</f>
        <v>4.1363636363636367</v>
      </c>
      <c r="H15" s="558"/>
      <c r="I15" s="5"/>
      <c r="J15" s="6"/>
      <c r="K15" s="7"/>
      <c r="L15" s="8"/>
      <c r="M15" s="65"/>
      <c r="N15" s="102"/>
      <c r="O15" s="99"/>
      <c r="P15" s="100"/>
      <c r="Q15" s="101"/>
      <c r="R15" s="103"/>
      <c r="S15" s="103"/>
      <c r="T15" s="103"/>
      <c r="U15" s="103"/>
      <c r="V15" s="103"/>
      <c r="W15" s="103"/>
      <c r="X15" s="103"/>
      <c r="Y15" s="104"/>
      <c r="Z15" s="104"/>
      <c r="AA15" s="104"/>
      <c r="AB15" s="104"/>
    </row>
    <row r="16" spans="2:28" x14ac:dyDescent="0.2">
      <c r="B16" s="186" t="s">
        <v>48</v>
      </c>
      <c r="C16" s="9" t="s">
        <v>9</v>
      </c>
      <c r="D16" s="171">
        <v>3</v>
      </c>
      <c r="E16" s="171"/>
      <c r="F16" s="562"/>
      <c r="G16" s="572"/>
      <c r="H16" s="559"/>
      <c r="I16" s="12"/>
      <c r="J16" s="13"/>
      <c r="K16" s="11"/>
      <c r="L16" s="14"/>
      <c r="M16" s="64"/>
      <c r="N16" s="111"/>
      <c r="O16" s="105"/>
      <c r="P16" s="106"/>
      <c r="Q16" s="74"/>
      <c r="R16" s="90"/>
      <c r="S16" s="90"/>
      <c r="T16" s="90"/>
      <c r="U16" s="90"/>
      <c r="V16" s="90"/>
      <c r="W16" s="90"/>
      <c r="X16" s="90"/>
      <c r="Y16" s="112"/>
      <c r="Z16" s="112"/>
      <c r="AA16" s="112"/>
      <c r="AB16" s="112"/>
    </row>
    <row r="17" spans="2:28" ht="15" x14ac:dyDescent="0.2">
      <c r="B17" s="184" t="s">
        <v>10</v>
      </c>
      <c r="C17" s="9" t="s">
        <v>8</v>
      </c>
      <c r="D17" s="47"/>
      <c r="E17" s="47"/>
      <c r="F17" s="562"/>
      <c r="G17" s="572"/>
      <c r="H17" s="559"/>
      <c r="I17" s="12">
        <v>0</v>
      </c>
      <c r="J17" s="15" t="s">
        <v>11</v>
      </c>
      <c r="K17" s="16"/>
      <c r="L17" s="67">
        <v>0</v>
      </c>
      <c r="M17" s="64">
        <v>0</v>
      </c>
      <c r="N17" s="116"/>
      <c r="O17" s="113"/>
      <c r="P17" s="114"/>
      <c r="Q17" s="115"/>
      <c r="R17" s="117"/>
      <c r="S17" s="117"/>
      <c r="T17" s="117"/>
      <c r="U17" s="117"/>
      <c r="V17" s="117"/>
      <c r="W17" s="117"/>
      <c r="X17" s="117"/>
      <c r="Y17" s="118"/>
      <c r="Z17" s="118"/>
      <c r="AA17" s="118"/>
      <c r="AB17" s="118"/>
    </row>
    <row r="18" spans="2:28" x14ac:dyDescent="0.2">
      <c r="B18" s="184" t="s">
        <v>39</v>
      </c>
      <c r="C18" s="9" t="s">
        <v>8</v>
      </c>
      <c r="D18" s="171">
        <v>1</v>
      </c>
      <c r="E18" s="171"/>
      <c r="F18" s="562"/>
      <c r="G18" s="572"/>
      <c r="H18" s="559"/>
      <c r="I18" s="12"/>
      <c r="J18" s="13"/>
      <c r="K18" s="11"/>
      <c r="L18" s="68"/>
      <c r="M18" s="64"/>
      <c r="N18" s="102"/>
      <c r="O18" s="99"/>
      <c r="P18" s="100"/>
      <c r="Q18" s="101"/>
      <c r="R18" s="103"/>
      <c r="S18" s="103"/>
      <c r="T18" s="103"/>
      <c r="U18" s="103"/>
      <c r="V18" s="103"/>
      <c r="W18" s="103"/>
      <c r="X18" s="103"/>
      <c r="Y18" s="104"/>
      <c r="Z18" s="104"/>
      <c r="AA18" s="104"/>
      <c r="AB18" s="104"/>
    </row>
    <row r="19" spans="2:28" ht="13.5" thickBot="1" x14ac:dyDescent="0.25">
      <c r="B19" s="185" t="s">
        <v>49</v>
      </c>
      <c r="C19" s="18" t="s">
        <v>13</v>
      </c>
      <c r="D19" s="169">
        <v>1</v>
      </c>
      <c r="E19" s="169"/>
      <c r="F19" s="563"/>
      <c r="G19" s="573"/>
      <c r="H19" s="560"/>
      <c r="I19" s="20"/>
      <c r="J19" s="2"/>
      <c r="K19" s="2"/>
      <c r="L19" s="21"/>
      <c r="M19" s="66"/>
      <c r="N19" s="116"/>
      <c r="O19" s="113"/>
      <c r="P19" s="114"/>
      <c r="Q19" s="115"/>
      <c r="R19" s="117"/>
      <c r="S19" s="117"/>
      <c r="T19" s="117"/>
      <c r="U19" s="117"/>
      <c r="V19" s="117"/>
      <c r="W19" s="117"/>
      <c r="X19" s="117"/>
      <c r="Y19" s="118"/>
      <c r="Z19" s="118"/>
      <c r="AA19" s="118"/>
      <c r="AB19" s="118"/>
    </row>
    <row r="20" spans="2:28" x14ac:dyDescent="0.2">
      <c r="B20" s="189" t="s">
        <v>40</v>
      </c>
      <c r="C20" s="3" t="s">
        <v>14</v>
      </c>
      <c r="D20" s="170"/>
      <c r="E20" s="170"/>
      <c r="F20" s="561">
        <v>104</v>
      </c>
      <c r="G20" s="574">
        <f>F20/22</f>
        <v>4.7272727272727275</v>
      </c>
      <c r="H20" s="558"/>
      <c r="I20" s="22"/>
      <c r="J20" s="4"/>
      <c r="K20" s="4"/>
      <c r="L20" s="8"/>
      <c r="M20" s="65"/>
      <c r="N20" s="102"/>
      <c r="O20" s="99"/>
      <c r="P20" s="100"/>
      <c r="Q20" s="101"/>
      <c r="R20" s="103"/>
      <c r="S20" s="103"/>
      <c r="T20" s="103"/>
      <c r="U20" s="103"/>
      <c r="V20" s="103"/>
      <c r="W20" s="103"/>
      <c r="X20" s="103"/>
      <c r="Y20" s="104"/>
      <c r="Z20" s="104"/>
      <c r="AA20" s="104"/>
      <c r="AB20" s="104"/>
    </row>
    <row r="21" spans="2:28" ht="15" x14ac:dyDescent="0.2">
      <c r="B21" s="190" t="s">
        <v>52</v>
      </c>
      <c r="C21" s="23" t="s">
        <v>14</v>
      </c>
      <c r="D21" s="171"/>
      <c r="E21" s="171"/>
      <c r="F21" s="562"/>
      <c r="G21" s="575"/>
      <c r="H21" s="559"/>
      <c r="I21" s="17">
        <v>0</v>
      </c>
      <c r="J21" s="24" t="s">
        <v>11</v>
      </c>
      <c r="K21" s="11"/>
      <c r="L21" s="14">
        <v>0</v>
      </c>
      <c r="M21" s="64">
        <v>0</v>
      </c>
      <c r="N21" s="116"/>
      <c r="O21" s="113"/>
      <c r="P21" s="114"/>
      <c r="Q21" s="115"/>
      <c r="R21" s="117"/>
      <c r="S21" s="117"/>
      <c r="T21" s="117"/>
      <c r="U21" s="117"/>
      <c r="V21" s="117"/>
      <c r="W21" s="117"/>
      <c r="X21" s="117"/>
      <c r="Y21" s="118"/>
      <c r="Z21" s="118"/>
      <c r="AA21" s="118"/>
      <c r="AB21" s="118"/>
    </row>
    <row r="22" spans="2:28" ht="13.5" thickBot="1" x14ac:dyDescent="0.25">
      <c r="B22" s="191" t="s">
        <v>41</v>
      </c>
      <c r="C22" s="18" t="s">
        <v>13</v>
      </c>
      <c r="D22" s="169"/>
      <c r="E22" s="169"/>
      <c r="F22" s="563"/>
      <c r="G22" s="576"/>
      <c r="H22" s="560"/>
      <c r="I22" s="20"/>
      <c r="J22" s="2"/>
      <c r="K22" s="2"/>
      <c r="L22" s="21"/>
      <c r="M22" s="66"/>
      <c r="N22" s="111"/>
      <c r="O22" s="105"/>
      <c r="P22" s="106"/>
      <c r="Q22" s="74"/>
      <c r="R22" s="90"/>
      <c r="S22" s="90"/>
      <c r="T22" s="90"/>
      <c r="U22" s="90"/>
      <c r="V22" s="90"/>
      <c r="W22" s="90"/>
      <c r="X22" s="90"/>
      <c r="Y22" s="112"/>
      <c r="Z22" s="112"/>
      <c r="AA22" s="112"/>
      <c r="AB22" s="112"/>
    </row>
    <row r="23" spans="2:28" x14ac:dyDescent="0.2">
      <c r="B23" s="187" t="s">
        <v>42</v>
      </c>
      <c r="C23" s="3" t="s">
        <v>8</v>
      </c>
      <c r="D23" s="170"/>
      <c r="E23" s="170"/>
      <c r="F23" s="561">
        <v>52</v>
      </c>
      <c r="G23" s="574">
        <f>F23/22</f>
        <v>2.3636363636363638</v>
      </c>
      <c r="H23" s="577"/>
      <c r="I23" s="22"/>
      <c r="J23" s="4"/>
      <c r="K23" s="22"/>
      <c r="L23" s="8"/>
      <c r="M23" s="65"/>
      <c r="N23" s="116"/>
      <c r="O23" s="113"/>
      <c r="P23" s="114"/>
      <c r="Q23" s="115"/>
      <c r="R23" s="117"/>
      <c r="S23" s="117"/>
      <c r="T23" s="117"/>
      <c r="U23" s="117"/>
      <c r="V23" s="117"/>
      <c r="W23" s="117"/>
      <c r="X23" s="117"/>
      <c r="Y23" s="118"/>
      <c r="Z23" s="118"/>
      <c r="AA23" s="118"/>
      <c r="AB23" s="118"/>
    </row>
    <row r="24" spans="2:28" x14ac:dyDescent="0.2">
      <c r="B24" s="186" t="s">
        <v>51</v>
      </c>
      <c r="C24" s="9" t="s">
        <v>9</v>
      </c>
      <c r="D24" s="171"/>
      <c r="E24" s="171"/>
      <c r="F24" s="562"/>
      <c r="G24" s="575"/>
      <c r="H24" s="578"/>
      <c r="I24" s="17"/>
      <c r="J24" s="11"/>
      <c r="K24" s="17"/>
      <c r="L24" s="14"/>
      <c r="M24" s="64"/>
      <c r="N24" s="102"/>
      <c r="O24" s="99"/>
      <c r="P24" s="100"/>
      <c r="Q24" s="101"/>
      <c r="R24" s="103"/>
      <c r="S24" s="103"/>
      <c r="T24" s="103"/>
      <c r="U24" s="103"/>
      <c r="V24" s="103"/>
      <c r="W24" s="103"/>
      <c r="X24" s="103"/>
      <c r="Y24" s="104"/>
      <c r="Z24" s="104"/>
      <c r="AA24" s="104"/>
      <c r="AB24" s="104"/>
    </row>
    <row r="25" spans="2:28" ht="13.5" thickBot="1" x14ac:dyDescent="0.25">
      <c r="B25" s="188" t="s">
        <v>43</v>
      </c>
      <c r="C25" s="19" t="s">
        <v>8</v>
      </c>
      <c r="D25" s="169"/>
      <c r="E25" s="169"/>
      <c r="F25" s="563"/>
      <c r="G25" s="576"/>
      <c r="H25" s="579"/>
      <c r="I25" s="20"/>
      <c r="J25" s="2"/>
      <c r="K25" s="20"/>
      <c r="L25" s="21"/>
      <c r="M25" s="64"/>
      <c r="N25" s="116"/>
      <c r="O25" s="113"/>
      <c r="P25" s="114"/>
      <c r="Q25" s="115"/>
      <c r="R25" s="117"/>
      <c r="S25" s="117"/>
      <c r="T25" s="117"/>
      <c r="U25" s="117"/>
      <c r="V25" s="117"/>
      <c r="W25" s="117"/>
      <c r="X25" s="117"/>
      <c r="Y25" s="118"/>
      <c r="Z25" s="118"/>
      <c r="AA25" s="118"/>
      <c r="AB25" s="118"/>
    </row>
    <row r="26" spans="2:28" x14ac:dyDescent="0.2">
      <c r="B26" s="192" t="s">
        <v>44</v>
      </c>
      <c r="C26" s="3" t="s">
        <v>8</v>
      </c>
      <c r="D26" s="170"/>
      <c r="E26" s="170"/>
      <c r="F26" s="552">
        <v>52</v>
      </c>
      <c r="G26" s="555">
        <f>F26/22</f>
        <v>2.3636363636363638</v>
      </c>
      <c r="H26" s="558"/>
      <c r="I26" s="22"/>
      <c r="J26" s="4"/>
      <c r="K26" s="4"/>
      <c r="L26" s="8"/>
      <c r="M26" s="65"/>
      <c r="N26" s="102"/>
      <c r="O26" s="99"/>
      <c r="P26" s="100"/>
      <c r="Q26" s="101"/>
      <c r="R26" s="103"/>
      <c r="S26" s="103"/>
      <c r="T26" s="103"/>
      <c r="U26" s="103"/>
      <c r="V26" s="103"/>
      <c r="W26" s="103"/>
      <c r="X26" s="103"/>
      <c r="Y26" s="104"/>
      <c r="Z26" s="104"/>
      <c r="AA26" s="104"/>
      <c r="AB26" s="104"/>
    </row>
    <row r="27" spans="2:28" ht="13.5" thickBot="1" x14ac:dyDescent="0.25">
      <c r="B27" s="193" t="s">
        <v>45</v>
      </c>
      <c r="C27" s="10" t="s">
        <v>8</v>
      </c>
      <c r="D27" s="171"/>
      <c r="E27" s="171"/>
      <c r="F27" s="553"/>
      <c r="G27" s="556"/>
      <c r="H27" s="559"/>
      <c r="I27" s="17"/>
      <c r="J27" s="11"/>
      <c r="K27" s="11"/>
      <c r="L27" s="14"/>
      <c r="M27" s="64"/>
      <c r="N27" s="111"/>
      <c r="O27" s="105"/>
      <c r="P27" s="106"/>
      <c r="Q27" s="74"/>
      <c r="R27" s="90"/>
      <c r="S27" s="90"/>
      <c r="T27" s="90"/>
      <c r="U27" s="90"/>
      <c r="V27" s="90"/>
      <c r="W27" s="90"/>
      <c r="X27" s="90"/>
      <c r="Y27" s="112"/>
      <c r="Z27" s="112"/>
      <c r="AA27" s="112"/>
      <c r="AB27" s="112"/>
    </row>
    <row r="28" spans="2:28" ht="13.5" thickBot="1" x14ac:dyDescent="0.25">
      <c r="B28" s="194" t="s">
        <v>112</v>
      </c>
      <c r="C28" s="38" t="s">
        <v>9</v>
      </c>
      <c r="D28" s="171"/>
      <c r="E28" s="171"/>
      <c r="F28" s="553"/>
      <c r="G28" s="556"/>
      <c r="H28" s="559"/>
      <c r="I28" s="27"/>
      <c r="J28" s="26"/>
      <c r="K28" s="26"/>
      <c r="L28" s="30"/>
      <c r="M28" s="64"/>
      <c r="N28" s="116"/>
      <c r="O28" s="113"/>
      <c r="P28" s="114"/>
      <c r="Q28" s="115"/>
      <c r="R28" s="117"/>
      <c r="S28" s="117"/>
      <c r="T28" s="117"/>
      <c r="U28" s="117"/>
      <c r="V28" s="117"/>
      <c r="W28" s="117"/>
      <c r="X28" s="117"/>
      <c r="Y28" s="118"/>
      <c r="Z28" s="118"/>
      <c r="AA28" s="118"/>
      <c r="AB28" s="118"/>
    </row>
    <row r="29" spans="2:28" ht="13.5" thickBot="1" x14ac:dyDescent="0.25">
      <c r="B29" s="194" t="s">
        <v>50</v>
      </c>
      <c r="C29" s="38" t="s">
        <v>9</v>
      </c>
      <c r="D29" s="171"/>
      <c r="E29" s="171"/>
      <c r="F29" s="553"/>
      <c r="G29" s="556"/>
      <c r="H29" s="559"/>
      <c r="I29" s="27"/>
      <c r="J29" s="26"/>
      <c r="K29" s="26"/>
      <c r="L29" s="30"/>
      <c r="M29" s="64"/>
      <c r="N29" s="111"/>
      <c r="O29" s="105"/>
      <c r="P29" s="106"/>
      <c r="Q29" s="74"/>
      <c r="R29" s="90"/>
      <c r="S29" s="90"/>
      <c r="T29" s="90"/>
      <c r="U29" s="90"/>
      <c r="V29" s="90"/>
      <c r="W29" s="90"/>
      <c r="X29" s="90"/>
      <c r="Y29" s="112"/>
      <c r="Z29" s="112"/>
      <c r="AA29" s="112"/>
      <c r="AB29" s="112"/>
    </row>
    <row r="30" spans="2:28" ht="13.5" thickBot="1" x14ac:dyDescent="0.25">
      <c r="B30" s="195" t="s">
        <v>53</v>
      </c>
      <c r="C30" s="31" t="s">
        <v>9</v>
      </c>
      <c r="D30" s="169"/>
      <c r="E30" s="169"/>
      <c r="F30" s="554"/>
      <c r="G30" s="557"/>
      <c r="H30" s="560"/>
      <c r="I30" s="20"/>
      <c r="J30" s="2"/>
      <c r="K30" s="2"/>
      <c r="L30" s="2"/>
      <c r="M30" s="21"/>
      <c r="N30" s="116"/>
      <c r="O30" s="113"/>
      <c r="P30" s="114"/>
      <c r="Q30" s="115"/>
      <c r="R30" s="117"/>
      <c r="S30" s="117"/>
      <c r="T30" s="117"/>
      <c r="U30" s="117"/>
      <c r="V30" s="117"/>
      <c r="W30" s="117"/>
      <c r="X30" s="117"/>
      <c r="Y30" s="118"/>
      <c r="Z30" s="118"/>
      <c r="AA30" s="118"/>
      <c r="AB30" s="118"/>
    </row>
    <row r="31" spans="2:28" ht="15.75" thickBot="1" x14ac:dyDescent="0.25">
      <c r="B31" s="196" t="s">
        <v>46</v>
      </c>
      <c r="C31" s="25" t="s">
        <v>13</v>
      </c>
      <c r="D31" s="173"/>
      <c r="E31" s="173"/>
      <c r="F31" s="180">
        <v>13</v>
      </c>
      <c r="G31" s="53">
        <f>F31/22</f>
        <v>0.59090909090909094</v>
      </c>
      <c r="H31" s="55"/>
      <c r="I31" s="27">
        <v>0</v>
      </c>
      <c r="J31" s="28"/>
      <c r="K31" s="29"/>
      <c r="L31" s="26">
        <v>0</v>
      </c>
      <c r="M31" s="30">
        <v>0</v>
      </c>
      <c r="N31" s="102"/>
      <c r="O31" s="99"/>
      <c r="P31" s="100"/>
      <c r="Q31" s="101"/>
      <c r="R31" s="103"/>
      <c r="S31" s="103"/>
      <c r="T31" s="103"/>
      <c r="U31" s="103"/>
      <c r="V31" s="103"/>
      <c r="W31" s="103"/>
      <c r="X31" s="103"/>
      <c r="Y31" s="104"/>
      <c r="Z31" s="104"/>
      <c r="AA31" s="104"/>
      <c r="AB31" s="104"/>
    </row>
    <row r="32" spans="2:28" ht="15.75" thickBot="1" x14ac:dyDescent="0.25">
      <c r="B32" s="197" t="s">
        <v>113</v>
      </c>
      <c r="C32" s="25" t="s">
        <v>13</v>
      </c>
      <c r="D32" s="51"/>
      <c r="E32" s="51"/>
      <c r="F32" s="180">
        <v>13</v>
      </c>
      <c r="G32" s="53">
        <f>F32/22</f>
        <v>0.59090909090909094</v>
      </c>
      <c r="H32" s="29"/>
      <c r="I32" s="27">
        <v>0</v>
      </c>
      <c r="J32" s="32"/>
      <c r="K32" s="26"/>
      <c r="L32" s="33" t="s">
        <v>11</v>
      </c>
      <c r="M32" s="30">
        <v>0</v>
      </c>
      <c r="N32" s="111"/>
      <c r="O32" s="105"/>
      <c r="P32" s="106"/>
      <c r="Q32" s="74"/>
      <c r="R32" s="90"/>
      <c r="S32" s="90"/>
      <c r="T32" s="90"/>
      <c r="U32" s="90"/>
      <c r="V32" s="90"/>
      <c r="W32" s="90"/>
      <c r="X32" s="90"/>
      <c r="Y32" s="112"/>
      <c r="Z32" s="112"/>
      <c r="AA32" s="112"/>
      <c r="AB32" s="112"/>
    </row>
    <row r="33" spans="2:28" ht="15.75" thickBot="1" x14ac:dyDescent="0.25">
      <c r="B33" s="198" t="s">
        <v>47</v>
      </c>
      <c r="C33" s="25" t="s">
        <v>13</v>
      </c>
      <c r="D33" s="169"/>
      <c r="E33" s="169"/>
      <c r="F33" s="180">
        <v>13</v>
      </c>
      <c r="G33" s="53">
        <f>F33/22</f>
        <v>0.59090909090909094</v>
      </c>
      <c r="H33" s="55"/>
      <c r="I33" s="27"/>
      <c r="J33" s="35" t="s">
        <v>11</v>
      </c>
      <c r="K33" s="34"/>
      <c r="L33" s="26">
        <v>0</v>
      </c>
      <c r="M33" s="30">
        <v>0</v>
      </c>
      <c r="N33" s="116"/>
      <c r="O33" s="113"/>
      <c r="P33" s="114"/>
      <c r="Q33" s="115"/>
      <c r="R33" s="117"/>
      <c r="S33" s="117"/>
      <c r="T33" s="117"/>
      <c r="U33" s="117"/>
      <c r="V33" s="117"/>
      <c r="W33" s="117"/>
      <c r="X33" s="117"/>
      <c r="Y33" s="118"/>
      <c r="Z33" s="118"/>
      <c r="AA33" s="118"/>
      <c r="AB33" s="118"/>
    </row>
    <row r="34" spans="2:28" ht="15.75" thickBot="1" x14ac:dyDescent="0.25">
      <c r="B34" s="199" t="s">
        <v>114</v>
      </c>
      <c r="C34" s="25" t="s">
        <v>13</v>
      </c>
      <c r="D34" s="174"/>
      <c r="E34" s="174"/>
      <c r="F34" s="180">
        <v>26</v>
      </c>
      <c r="G34" s="54">
        <f>F34/22</f>
        <v>1.1818181818181819</v>
      </c>
      <c r="H34" s="27"/>
      <c r="I34" s="27"/>
      <c r="J34" s="37" t="s">
        <v>11</v>
      </c>
      <c r="K34" s="36"/>
      <c r="L34" s="27">
        <v>0</v>
      </c>
      <c r="M34" s="30">
        <v>0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 t="s">
        <v>80</v>
      </c>
    </row>
    <row r="35" spans="2:28" ht="15.75" thickBot="1" x14ac:dyDescent="0.25">
      <c r="B35" s="200" t="s">
        <v>115</v>
      </c>
      <c r="C35" s="25" t="s">
        <v>13</v>
      </c>
      <c r="D35" s="52"/>
      <c r="E35" s="52"/>
      <c r="F35" s="180">
        <v>26</v>
      </c>
      <c r="G35" s="49">
        <f>F35/22</f>
        <v>1.1818181818181819</v>
      </c>
      <c r="H35" s="56"/>
      <c r="I35" s="27"/>
      <c r="J35" s="39" t="s">
        <v>11</v>
      </c>
      <c r="K35" s="40"/>
      <c r="L35" s="26">
        <v>0</v>
      </c>
      <c r="M35" s="30">
        <v>0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8" ht="15.75" thickBot="1" x14ac:dyDescent="0.25">
      <c r="B36" s="201" t="s">
        <v>117</v>
      </c>
      <c r="C36" s="25"/>
      <c r="D36" s="202"/>
      <c r="E36" s="202"/>
      <c r="F36" s="203"/>
      <c r="G36" s="181"/>
      <c r="H36" s="182"/>
      <c r="I36" s="20"/>
      <c r="J36" s="204"/>
      <c r="K36" s="205"/>
      <c r="L36" s="2"/>
      <c r="M36" s="21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2:28" ht="13.5" thickBot="1" x14ac:dyDescent="0.25">
      <c r="B37" s="57"/>
      <c r="C37" s="41"/>
      <c r="D37" s="175">
        <f>SUM(D15:D35)</f>
        <v>9</v>
      </c>
      <c r="E37" s="175">
        <f>SUM(E15:E35)</f>
        <v>0</v>
      </c>
      <c r="F37" s="172">
        <f>SUM(F15:F35)</f>
        <v>390</v>
      </c>
      <c r="G37" s="50">
        <f>SUM(G15:G35)</f>
        <v>17.72727272727273</v>
      </c>
      <c r="H37" s="48"/>
      <c r="I37" s="43">
        <f>SUM(I15:I35)</f>
        <v>0</v>
      </c>
      <c r="J37" s="44"/>
      <c r="K37" s="42"/>
      <c r="L37" s="42">
        <f>SUM(L15:L35)</f>
        <v>0</v>
      </c>
      <c r="M37" s="45">
        <f>SUM(M15:M35)</f>
        <v>0</v>
      </c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119"/>
      <c r="Z37" s="120"/>
      <c r="AA37" s="120"/>
      <c r="AB37" s="120"/>
    </row>
    <row r="38" spans="2:28" x14ac:dyDescent="0.2">
      <c r="B38" s="84"/>
      <c r="C38" s="121"/>
      <c r="D38" s="121"/>
      <c r="E38" s="121"/>
      <c r="F38" s="121"/>
      <c r="G38" s="121"/>
      <c r="H38" s="84"/>
      <c r="I38" s="84"/>
      <c r="J38" s="84"/>
      <c r="K38" s="84"/>
      <c r="L38" s="84"/>
      <c r="M38" s="84"/>
      <c r="N38" s="84"/>
      <c r="O38" s="84"/>
      <c r="P38" s="84"/>
      <c r="Q38" s="121"/>
      <c r="R38" s="121"/>
      <c r="S38" s="121"/>
      <c r="T38" s="121"/>
      <c r="U38" s="121"/>
      <c r="V38" s="121"/>
      <c r="W38" s="121"/>
      <c r="X38" s="121"/>
      <c r="Y38" s="119"/>
      <c r="Z38" s="120"/>
      <c r="AA38" s="120"/>
      <c r="AB38" s="120"/>
    </row>
    <row r="39" spans="2:28" x14ac:dyDescent="0.2">
      <c r="B39" s="84"/>
      <c r="C39" s="119"/>
      <c r="D39" s="119"/>
      <c r="E39" s="119"/>
      <c r="F39" s="119"/>
      <c r="G39" s="119"/>
      <c r="H39" s="84"/>
      <c r="I39" s="84"/>
      <c r="J39" s="84"/>
      <c r="K39" s="84"/>
      <c r="L39" s="84"/>
      <c r="M39" s="84"/>
      <c r="N39" s="84"/>
      <c r="O39" s="84"/>
      <c r="P39" s="84"/>
      <c r="Q39" s="119"/>
      <c r="R39" s="119"/>
      <c r="S39" s="119"/>
      <c r="T39" s="119"/>
      <c r="U39" s="119"/>
      <c r="V39" s="119"/>
      <c r="W39" s="119"/>
      <c r="X39" s="119"/>
      <c r="Y39" s="119"/>
      <c r="Z39" s="120"/>
      <c r="AA39" s="120"/>
      <c r="AB39" s="120"/>
    </row>
    <row r="40" spans="2:28" x14ac:dyDescent="0.2">
      <c r="B40" s="84"/>
      <c r="C40" s="119"/>
      <c r="D40" s="119"/>
      <c r="E40" s="119"/>
      <c r="F40" s="119"/>
      <c r="G40" s="119"/>
      <c r="H40" s="84"/>
      <c r="I40" s="84"/>
      <c r="J40" s="84"/>
      <c r="K40" s="84"/>
      <c r="L40" s="84"/>
      <c r="M40" s="84"/>
      <c r="N40" s="84"/>
      <c r="O40" s="84"/>
      <c r="P40" s="84"/>
      <c r="Q40" s="119"/>
      <c r="R40" s="119"/>
      <c r="S40" s="119"/>
      <c r="T40" s="119"/>
      <c r="U40" s="119"/>
      <c r="V40" s="119"/>
      <c r="W40" s="119"/>
      <c r="X40" s="119"/>
      <c r="Y40" s="119"/>
      <c r="Z40" s="120"/>
      <c r="AA40" s="120"/>
      <c r="AB40" s="120"/>
    </row>
    <row r="41" spans="2:28" x14ac:dyDescent="0.2">
      <c r="B41" s="84"/>
      <c r="C41" s="82" t="s">
        <v>81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2" t="s">
        <v>82</v>
      </c>
      <c r="R41" s="84"/>
      <c r="S41" s="84"/>
      <c r="T41" s="84"/>
      <c r="U41" s="84"/>
      <c r="V41" s="84"/>
      <c r="Y41" s="120"/>
      <c r="Z41" s="120"/>
      <c r="AA41" s="120"/>
      <c r="AB41" s="120"/>
    </row>
    <row r="42" spans="2:28" x14ac:dyDescent="0.2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119"/>
      <c r="Z42" s="120"/>
      <c r="AA42" s="120"/>
      <c r="AB42" s="120"/>
    </row>
    <row r="43" spans="2:28" x14ac:dyDescent="0.2">
      <c r="B43" s="122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119"/>
      <c r="Z43" s="120"/>
      <c r="AA43" s="120"/>
      <c r="AB43" s="120"/>
    </row>
    <row r="44" spans="2:28" x14ac:dyDescent="0.2"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</row>
    <row r="45" spans="2:28" x14ac:dyDescent="0.2"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</row>
    <row r="46" spans="2:28" x14ac:dyDescent="0.2"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</row>
    <row r="47" spans="2:28" x14ac:dyDescent="0.2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</row>
    <row r="48" spans="2:28" x14ac:dyDescent="0.2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</row>
    <row r="49" spans="2:25" x14ac:dyDescent="0.2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</row>
    <row r="50" spans="2:25" x14ac:dyDescent="0.2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</row>
    <row r="51" spans="2:25" x14ac:dyDescent="0.2"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  <row r="52" spans="2:25" x14ac:dyDescent="0.2"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</row>
    <row r="53" spans="2:25" x14ac:dyDescent="0.2"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</row>
    <row r="54" spans="2:25" x14ac:dyDescent="0.2"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</row>
    <row r="55" spans="2:25" x14ac:dyDescent="0.2"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</row>
    <row r="56" spans="2:25" x14ac:dyDescent="0.2"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</row>
  </sheetData>
  <mergeCells count="22">
    <mergeCell ref="L5:M5"/>
    <mergeCell ref="N5:O5"/>
    <mergeCell ref="P8:R8"/>
    <mergeCell ref="D8:J8"/>
    <mergeCell ref="K8:O8"/>
    <mergeCell ref="F15:F19"/>
    <mergeCell ref="G15:G19"/>
    <mergeCell ref="H15:H19"/>
    <mergeCell ref="G23:G25"/>
    <mergeCell ref="H23:H25"/>
    <mergeCell ref="F20:F22"/>
    <mergeCell ref="G20:G22"/>
    <mergeCell ref="I12:J12"/>
    <mergeCell ref="D4:G4"/>
    <mergeCell ref="I9:J9"/>
    <mergeCell ref="I10:J10"/>
    <mergeCell ref="I11:J11"/>
    <mergeCell ref="F26:F30"/>
    <mergeCell ref="G26:G30"/>
    <mergeCell ref="H26:H30"/>
    <mergeCell ref="H20:H22"/>
    <mergeCell ref="F23:F25"/>
  </mergeCells>
  <phoneticPr fontId="16" type="noConversion"/>
  <pageMargins left="0.75" right="0.75" top="1" bottom="1" header="0" footer="0"/>
  <pageSetup paperSiz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DISTRIBUCION</vt:lpstr>
      <vt:lpstr>ejemplo</vt:lpstr>
      <vt:lpstr>NECESIDAD DOCENTE</vt:lpstr>
      <vt:lpstr>PLAN DE ESTUDIOS</vt:lpstr>
      <vt:lpstr>IHS-05</vt:lpstr>
      <vt:lpstr>DISTRIBUCION!Área_de_impresión</vt:lpstr>
    </vt:vector>
  </TitlesOfParts>
  <Company>Rodrigo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Hernandez</dc:creator>
  <cp:lastModifiedBy>User</cp:lastModifiedBy>
  <cp:lastPrinted>2022-03-10T15:20:31Z</cp:lastPrinted>
  <dcterms:created xsi:type="dcterms:W3CDTF">2003-08-07T00:54:33Z</dcterms:created>
  <dcterms:modified xsi:type="dcterms:W3CDTF">2023-02-07T22:42:17Z</dcterms:modified>
</cp:coreProperties>
</file>